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85" tabRatio="920" activeTab="5"/>
  </bookViews>
  <sheets>
    <sheet name="PBK" sheetId="1" r:id="rId1"/>
    <sheet name="KOPS " sheetId="2" r:id="rId2"/>
    <sheet name="AR 1" sheetId="3" r:id="rId3"/>
    <sheet name="AVK 2" sheetId="4" r:id="rId4"/>
    <sheet name="ELT 3" sheetId="5" r:id="rId5"/>
    <sheet name="UK 4" sheetId="6" r:id="rId6"/>
  </sheets>
  <definedNames>
    <definedName name="_xlnm.Print_Area" localSheetId="2">'AR 1'!$A$1:$P$302</definedName>
    <definedName name="_xlnm.Print_Area" localSheetId="3">'AVK 2'!$A$1:$P$99</definedName>
    <definedName name="_xlnm.Print_Area" localSheetId="4">'ELT 3'!$A$1:$P$43</definedName>
    <definedName name="_xlnm.Print_Area" localSheetId="1">'KOPS '!$A$1:$K$37</definedName>
    <definedName name="_xlnm.Print_Area" localSheetId="0">'PBK'!$A$1:$D$35</definedName>
    <definedName name="_xlnm.Print_Area" localSheetId="5">'UK 4'!$A$1:$P$115</definedName>
    <definedName name="_xlnm.Print_Titles" localSheetId="2">'AR 1'!$17:$18</definedName>
    <definedName name="_xlnm.Print_Titles" localSheetId="3">'AVK 2'!$17:$18</definedName>
    <definedName name="_xlnm.Print_Titles" localSheetId="4">'ELT 3'!$17:$18</definedName>
    <definedName name="_xlnm.Print_Titles" localSheetId="5">'UK 4'!$17:$18</definedName>
  </definedNames>
  <calcPr fullCalcOnLoad="1"/>
</workbook>
</file>

<file path=xl/sharedStrings.xml><?xml version="1.0" encoding="utf-8"?>
<sst xmlns="http://schemas.openxmlformats.org/spreadsheetml/2006/main" count="1138" uniqueCount="461">
  <si>
    <t>Nr.p.k.</t>
  </si>
  <si>
    <t>Objekta nosaukums</t>
  </si>
  <si>
    <t>Nr. P.k.</t>
  </si>
  <si>
    <t>Pavisam būvniecības izmaksas:</t>
  </si>
  <si>
    <t>Kopā</t>
  </si>
  <si>
    <t>Sastādija:</t>
  </si>
  <si>
    <t>Sertifikāta Nr.:</t>
  </si>
  <si>
    <t>Pārbaudīja:</t>
  </si>
  <si>
    <t>Kopsavilkuma aprēķini pa darbu veidiem vai konstruktīvajiem elementiem</t>
  </si>
  <si>
    <t>(Darba veids vai konstruktīvā elementa nosaukums)</t>
  </si>
  <si>
    <t>Kods, tāmes Nr.</t>
  </si>
  <si>
    <t>Saisinājums</t>
  </si>
  <si>
    <t>Darba veids vai konstruktīvā elementa nosaukums</t>
  </si>
  <si>
    <t>Tai skaitā</t>
  </si>
  <si>
    <t>Darbietilpība (c/h)</t>
  </si>
  <si>
    <t>t.sk.darba aizsardzība</t>
  </si>
  <si>
    <t>Pavisam kopā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</si>
  <si>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</si>
  <si>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</si>
  <si>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</si>
  <si>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</si>
  <si>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</si>
  <si>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</si>
  <si>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</si>
  <si>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</si>
  <si>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1</t>
  </si>
  <si>
    <t>2</t>
  </si>
  <si>
    <t>Pārbaudija:</t>
  </si>
  <si>
    <t>(paraksts un tā atšifrējums, datums)</t>
  </si>
  <si>
    <t xml:space="preserve"> BŪVNIECĪBAS KOPTĀME</t>
  </si>
  <si>
    <t>darba samaksas likme (EUR/h)</t>
  </si>
  <si>
    <t>darba alga (EUR)</t>
  </si>
  <si>
    <t>mehānismi (EUR)</t>
  </si>
  <si>
    <t>Kopā (EUR)</t>
  </si>
  <si>
    <t>summa (EUR)</t>
  </si>
  <si>
    <t>Tāmes izmaksas (EUR)</t>
  </si>
  <si>
    <t>Virsizdevumi</t>
  </si>
  <si>
    <t>Objekta izmaksas (EURO)</t>
  </si>
  <si>
    <t xml:space="preserve">PVN 21% </t>
  </si>
  <si>
    <t>kompl</t>
  </si>
  <si>
    <t>kg</t>
  </si>
  <si>
    <t xml:space="preserve">1.1.pielikums </t>
  </si>
  <si>
    <t>nolikumam</t>
  </si>
  <si>
    <t xml:space="preserve">Darbu daudzumu saraksts </t>
  </si>
  <si>
    <t xml:space="preserve">Atklāts konkurss </t>
  </si>
  <si>
    <t>IEPIRKUMS:</t>
  </si>
  <si>
    <t>OBJEKTS:</t>
  </si>
  <si>
    <t>BŪVES ADRESE:</t>
  </si>
  <si>
    <t>PASŪTĪTĀJS:</t>
  </si>
  <si>
    <t>PRETENDENTS (UZŅĒMĒJS):</t>
  </si>
  <si>
    <t>Pretendents</t>
  </si>
  <si>
    <t>Nosaukums</t>
  </si>
  <si>
    <t>Pārstāvja Vārds, Uzvārds</t>
  </si>
  <si>
    <t>Paraksts</t>
  </si>
  <si>
    <t>z.v.</t>
  </si>
  <si>
    <t>AVK</t>
  </si>
  <si>
    <t>Peļņa</t>
  </si>
  <si>
    <t>%</t>
  </si>
  <si>
    <t>m</t>
  </si>
  <si>
    <t>ELT</t>
  </si>
  <si>
    <t>Sastādīja:</t>
  </si>
  <si>
    <t>LOKĀLĀ TĀME Nr.1</t>
  </si>
  <si>
    <t>LOKĀLĀ TĀME Nr.2</t>
  </si>
  <si>
    <t>LOKĀLĀ TĀME Nr.3</t>
  </si>
  <si>
    <t>LOKĀLĀ TĀME Nr.4</t>
  </si>
  <si>
    <t>gb</t>
  </si>
  <si>
    <t>Palīgmateriāli</t>
  </si>
  <si>
    <t>būvizstrādājumi(EUR)</t>
  </si>
  <si>
    <t>būvizstrādājumi (EUR)</t>
  </si>
  <si>
    <t>Tiešās izmaksas kopā, t. sk. darba devēja sociālais nodoklis (%)</t>
  </si>
  <si>
    <t>Iepirkuma Nr. SIA Z 2018/01</t>
  </si>
  <si>
    <t>"Daudzdzīvokļu dzīvojamās mājas Meža iela 4, Jaunolaine, Olaines pagastā, Olaines novadā  energoefektivitātes paaugstināšana", IDN: SIA Z 2018/01</t>
  </si>
  <si>
    <t>"Daudzdzīvokļu dzīvojamās mājas Meža iela 4, Jaunolaine, Olaines pagastā, Olaines novadā  energoefektivitātes paaugstināšana"</t>
  </si>
  <si>
    <t>Meža iela 4, Jaunolaine, Olaines pagasts, Olaines novads, LV-2127</t>
  </si>
  <si>
    <t>Tāme sastādīta 2018.gada</t>
  </si>
  <si>
    <t>AR</t>
  </si>
  <si>
    <t>Vispārceltnieciskie būvdarbi</t>
  </si>
  <si>
    <t>Būvlaukuma iekārtošanas un uzturēšanas darbi</t>
  </si>
  <si>
    <t>Pagaidu žoga uzstādīšana, demontāža un noma</t>
  </si>
  <si>
    <t>Autotransporta vārtu uzstādīšana pagaidu žogā</t>
  </si>
  <si>
    <t xml:space="preserve">Konteinertipa vagonu uzstādīšana </t>
  </si>
  <si>
    <t>gab</t>
  </si>
  <si>
    <t xml:space="preserve">  konteinertipa vagonu noma (1 gab)</t>
  </si>
  <si>
    <t>Būvmateriālu nokraušanas vietas ierīkošana</t>
  </si>
  <si>
    <t>WC noma ar apkalpošanu</t>
  </si>
  <si>
    <t>Informācijas stenda uzstādīšana</t>
  </si>
  <si>
    <t>Ugunsdzēsības stenda ierīkošana</t>
  </si>
  <si>
    <t>Ēkas ieejas mezglu nosegšana</t>
  </si>
  <si>
    <t>Maksa par elektoenerģijas izmantošanu (ieskaitot pagaidu prožektoru ierīkošanu būvlaukuma izgaismošanai)</t>
  </si>
  <si>
    <t>Maksa par ūdens patēriņu</t>
  </si>
  <si>
    <t>Sadzīves būvgružu izvešana m3/mēn.</t>
  </si>
  <si>
    <t>Demontāžas darbi</t>
  </si>
  <si>
    <t>Esošo logu bloku ar palodzēm demontāža</t>
  </si>
  <si>
    <t>Esošo durvju bloku demontāža</t>
  </si>
  <si>
    <t>Esošā jumta seguma demontāža (ieskaitot parapetus un citus jumta elemntus)</t>
  </si>
  <si>
    <t>m2</t>
  </si>
  <si>
    <t>Lietusūdens sistēmas demontāža</t>
  </si>
  <si>
    <t>Demontēt nelikumīgi aizstikloto balkonu konstrukcijas</t>
  </si>
  <si>
    <t>Esošo lodžiju margu aizpildījumu demontāža</t>
  </si>
  <si>
    <t>Esošo lieveņu kāpņu konstrukciju demontāža</t>
  </si>
  <si>
    <t>Esošā ieejas lieveņa jumtiņa seguma demontāža</t>
  </si>
  <si>
    <t>Esošās jumta lūkas demontāža</t>
  </si>
  <si>
    <t>Balkonu atdalošās apdares demontāža</t>
  </si>
  <si>
    <t>Būvgružu savākšana un nogādāšana konteinerā</t>
  </si>
  <si>
    <t>m3</t>
  </si>
  <si>
    <t xml:space="preserve">  konteineru īre</t>
  </si>
  <si>
    <t>Cokols</t>
  </si>
  <si>
    <t>Cokola atrakšana</t>
  </si>
  <si>
    <t>Cokola attīrīšana</t>
  </si>
  <si>
    <t>Vertikālās hidroizolācijas ierīkošana</t>
  </si>
  <si>
    <t xml:space="preserve">  smērējams, elastīgs, hidroizolējošs bituma maisījums</t>
  </si>
  <si>
    <t>Cokola siltināšana</t>
  </si>
  <si>
    <t xml:space="preserve">  līmjava  </t>
  </si>
  <si>
    <t xml:space="preserve">  dībeļi</t>
  </si>
  <si>
    <t>Plastikāta sieta piestrādāšana</t>
  </si>
  <si>
    <t xml:space="preserve">  stiklašķiedras siets (160g/m2)</t>
  </si>
  <si>
    <t>Cokola apmetuma izveidošana (ar otrās katogorijas mehānisko izturību)</t>
  </si>
  <si>
    <t xml:space="preserve">  dekoratīvais silikona apmetums</t>
  </si>
  <si>
    <t>Cokola gruntēšana</t>
  </si>
  <si>
    <t xml:space="preserve">  grunts </t>
  </si>
  <si>
    <t>l</t>
  </si>
  <si>
    <t>Cokola krāsojums</t>
  </si>
  <si>
    <t xml:space="preserve">  krāsa </t>
  </si>
  <si>
    <t>Ģeomembrānas ierīkošana</t>
  </si>
  <si>
    <t>Liekās grunts izvešana</t>
  </si>
  <si>
    <t>Cokola aizbēršana ar grants slāni</t>
  </si>
  <si>
    <t xml:space="preserve">  grants</t>
  </si>
  <si>
    <t>Cokola aizbēršana ar esošo izrakto grunti</t>
  </si>
  <si>
    <t>Šķembu slāņa ierīkošana zem ēkas apmales, b=80</t>
  </si>
  <si>
    <t xml:space="preserve">  dolomīta šķembas</t>
  </si>
  <si>
    <t>Izlīdzinošās smilts kārtas ierīkošana zem ēkas apmales, b=50</t>
  </si>
  <si>
    <t xml:space="preserve">  smilts</t>
  </si>
  <si>
    <t>Ēkas apmales ierīkošana no bruģakmens</t>
  </si>
  <si>
    <t xml:space="preserve">  betona bruģakmens, b=60</t>
  </si>
  <si>
    <t xml:space="preserve">  betons </t>
  </si>
  <si>
    <t xml:space="preserve">  betona apmale</t>
  </si>
  <si>
    <t>Oļu pabēruma ierīkošana, b=150</t>
  </si>
  <si>
    <t xml:space="preserve">  oļi</t>
  </si>
  <si>
    <t>Zālāja atjaunošana ap ēku un vietās, kur būvdarbu rezultātā tas sabojāts (apjoms provizorisks)</t>
  </si>
  <si>
    <t>Fasāde</t>
  </si>
  <si>
    <t xml:space="preserve">Celtniecības sastatņu montāža, demontāža un īre </t>
  </si>
  <si>
    <t xml:space="preserve">  sastatņu īre</t>
  </si>
  <si>
    <t>Sastatņu sieta montāža</t>
  </si>
  <si>
    <t>Fasādes virsmas līdzināšana pirms izolācijas ierīkošanas</t>
  </si>
  <si>
    <t>Fasādes siltināšana ar 180 mm biezu akmensvati</t>
  </si>
  <si>
    <t xml:space="preserve">  siltumizolācija Rockwool FrontRock MAX E (λ=≤0.036 W/mK), b=180 (vai ekvivalentu)</t>
  </si>
  <si>
    <t xml:space="preserve">  cokola profils</t>
  </si>
  <si>
    <t>Fasādes siltināšana ar 50 mm biezu akmensvati (ieskaitot lodžiju sienas)</t>
  </si>
  <si>
    <t xml:space="preserve">  siltumizolācija Rockwool FrontRock S (λ=≤0.036 W/mK), b=50 (vai ekvivalentu)</t>
  </si>
  <si>
    <t>Plastikāta sieta piestrādāšana (zona, kur nepieciešama 2. kategorijas mehāniskā izturība)</t>
  </si>
  <si>
    <t>Plastikāta sieta piestrādāšana (zona, kur nepieciešama 1. kategorijas mehāniskā izturība)</t>
  </si>
  <si>
    <t>Fasādes dekoratīvā apmetuma ierīkošana</t>
  </si>
  <si>
    <t xml:space="preserve">  dekoratīvais  apmetums </t>
  </si>
  <si>
    <t>Fasādes gruntēšana</t>
  </si>
  <si>
    <t>Fasādes krāsojums</t>
  </si>
  <si>
    <t xml:space="preserve"> Esošo gāzes vadu atcelšana un aizsardzības pasākumi pret mehāniskiem bojājumiem un iedarbības. Skatīt kopā ar lapu AR-25</t>
  </si>
  <si>
    <t>Logailas</t>
  </si>
  <si>
    <t>Logailu siltināšana</t>
  </si>
  <si>
    <t>t.m</t>
  </si>
  <si>
    <t xml:space="preserve">  siltumizolācija Rockwool FrontRock S (λ=≤0.037 W/mK), b=20..50 (vai ekvivalentu)</t>
  </si>
  <si>
    <t>Plastikāta sieta piestrādāšana logailām (zonās, kur nepieciešama 1. kategorijas mehāniskā izturība, iestrādāt divas kārtas sieta)</t>
  </si>
  <si>
    <t>Logailu dekoratīvā apmetuma ierīkošana</t>
  </si>
  <si>
    <t>Logailu gruntēšana</t>
  </si>
  <si>
    <t>Logailu krāsojums</t>
  </si>
  <si>
    <t>Logi un durvis</t>
  </si>
  <si>
    <t>Logi</t>
  </si>
  <si>
    <t>Logu bloka LF-1 (1350X600 (h)) (PVC stiklu pakešu logs, ar dubulto stiklojumu ar stikla selektīvo pārklājumu. Ieskaitot tvaika lenti) uzstādīšana. Loga U≤1.2(W/(m2*K))</t>
  </si>
  <si>
    <t>Logu bloka LF-2 (1500X1550 (h)) (PVC stiklu pakešu logs, ar dubulto stiklojumu ar stikla selektīvo pārklājumu. Ieskaitot tvaika lenti) uzstādīšana. Loga U≤1.2(W/(m2*K))</t>
  </si>
  <si>
    <t>Logu bloka LF-3 (900X1550 (h)) (PVC stiklu pakešu logs, ar dubulto stiklojumu ar stikla selektīvo pārklājumu. Ieskaitot tvaika lenti) uzstādīšana. Loga U≤1.2(W/(m2*K))</t>
  </si>
  <si>
    <t>Logu bloka LF-4 (1200X1200 (h)) (PVC stiklu pakešu logs, ar dubulto stiklojumu ar stikla selektīvo pārklājumu. Ieskaitot tvaika lenti un regulējamu ventilācijas resti) uzstādīšana. Loga U≤1.2(W/(m2*K))</t>
  </si>
  <si>
    <t>Logu bloka LF-5 (2750x2250 (h)) (PVC stiklu pakešu logs, ar dubulto stiklojumu ar stikla selektīvo pārklājumu. Ieskaitot tvaika lenti un regulējamu ventilācijas resti) uzstādīšana. Loga U≤1.2(W/(m2*K))</t>
  </si>
  <si>
    <t>Logu bloka LF-6 (1200X1550 (h)) (PVC stiklu pakešu logs, ar dubulto stiklojumu ar stikla selektīvo pārklājumu. Ieskaitot tvaika lenti un regulējamu ventilācijas resti) uzstādīšana. Loga U≤1.2(W/(m2*K))</t>
  </si>
  <si>
    <t>Logu bloka LF-7 (1850x2250 (h)) (PVC stiklu pakešu logs, ar dubulto stiklojumu ar stikla selektīvo pārklājumu. Ieskaitot tvaika lenti un regulējamu ventilācijas resti) uzstādīšana. Loga U≤1.2(W/(m2*K))</t>
  </si>
  <si>
    <t>Logu bloka LF-8 (750X2250 (h)) (PVC stiklu pakešu logs, ar dubulto stiklojumu ar stikla selektīvo pārklājumu. Ieskaitot tvaika lenti un regulējamu ventilācijas resti) uzstādīšana. Loga U≤1.2(W/(m2*K))</t>
  </si>
  <si>
    <t>Iekšējo palodžu uzstādīšana maināmajiem logiem</t>
  </si>
  <si>
    <t>Ārējo palodžu uzstādīšana visiem logiem</t>
  </si>
  <si>
    <t>Iekšējo logailu apdare mainājamiem logiem</t>
  </si>
  <si>
    <t>Hidroizolācijas lentas ierīkošana pa logu perimetru visiem logiem</t>
  </si>
  <si>
    <t>Durvis</t>
  </si>
  <si>
    <t>Siltināta metāla durvju bloka ar pakešu stiklojumu (rūdīts stikls) un iebūvētu slieksni DF-1 (2630X2100 (h)) uzstādīšana. Durvju bloks aprīkots ar elektronisko kodu atslēgu ar iebūvētu kartiņas vai breloka nolasītāju, kā arī hidraulisko durvju aizvērēju un izejas pogu. Durvju U≤1.2(W/(m2*K)</t>
  </si>
  <si>
    <t>Siltināta PVC durvju bloka D-1 (1630X1950 (h)) (ar dubulto stiklojumu un stikla selektīvo pārklājumu, stikls triecienizturīgs ) uzstādīšana. Durvju bloks aprīkots mehānisko aizvērēju (hidrauliski, regulējami un durvju fiksatoru aizvērtam stāvoklim). Durvju U≤1.2(W/(m2*K)</t>
  </si>
  <si>
    <t>Durvjailu apdare</t>
  </si>
  <si>
    <t>Lodžiju aizstiklojumi</t>
  </si>
  <si>
    <t>Lodžijas aizstiklojuma LOD-1 (5670X1480 (h))
 ierīkošana (vieglā alumīnija bīdāmā iestiklojuma sistēma)</t>
  </si>
  <si>
    <t>Lodžijas aizstiklojuma LOD-2 (3140X1480 (h))
 ierīkošana (vieglā alumīnija bīdāmā iestiklojuma sistēma)</t>
  </si>
  <si>
    <t>Lodžijas aizstiklojuma LOD-3 (2410X1480 (h))
 ierīkošana (vieglā alumīnija bīdāmā iestiklojuma sistēma)</t>
  </si>
  <si>
    <t>Pagrabstāva pārseguma siltināšana</t>
  </si>
  <si>
    <t>Griestu virsmas sagatavošana siltināšanai, ieskaitot komunikāciju pārcelšanu un saglabājot esošās koka konstrukciju dzīvokļu noliktavas</t>
  </si>
  <si>
    <t xml:space="preserve">  lamellas "Rockwool Fasrock G" (λ=≤0.037 W/mK), b=100 (vai ekvivalentu)</t>
  </si>
  <si>
    <t xml:space="preserve">  palīgmateriāli</t>
  </si>
  <si>
    <t>Jumts</t>
  </si>
  <si>
    <t>Jumta sagatavošana siltināšanai un seguma ieklāšanai. Virsmas mazgāšana ar augstspiediena sūkni, attīrīšana no gružiem</t>
  </si>
  <si>
    <t>Tvaika izolācijas ieklāšana</t>
  </si>
  <si>
    <t xml:space="preserve">  tvaika izolācija (200 mikroni, UV izturīga, 0.2mm)</t>
  </si>
  <si>
    <t>Jumta siltināšana</t>
  </si>
  <si>
    <t xml:space="preserve">Jumta seguma ierīkošana </t>
  </si>
  <si>
    <t xml:space="preserve"> kausējamais polimēr-bitumena ruļļveida jumta apakšklāja (&gt;3.5kg/m2) materiāls, poliesters 160 gr/m2</t>
  </si>
  <si>
    <t xml:space="preserve"> kausējamais polimēr-bitumena ruļļveida jumta virsklāja (&gt;4.5kg/m2) materiāls, pārklāts ar akmens smalci, poliesters 160 gr/m2</t>
  </si>
  <si>
    <t xml:space="preserve">  palīgmateriāli (gāze)</t>
  </si>
  <si>
    <t>Horizontālās teknes ierīkošana</t>
  </si>
  <si>
    <t xml:space="preserve">  tekne (∅150) ar palīgmateriāliem</t>
  </si>
  <si>
    <t>Vertikālo noteku ierīkošana</t>
  </si>
  <si>
    <t xml:space="preserve">  noteka (∅150) ar palīgmateriāliem</t>
  </si>
  <si>
    <t>Jumta metāla margu ierīkošana</t>
  </si>
  <si>
    <t xml:space="preserve">  metāla marga</t>
  </si>
  <si>
    <t xml:space="preserve">  palīgmateriāli  </t>
  </si>
  <si>
    <t>Dzegas apdares ierīkošana (koka konstrukcijas (50x250), skārda lāsenis)</t>
  </si>
  <si>
    <t>Dzegas siltināšana ar 50 mm biezu akmensvati</t>
  </si>
  <si>
    <t>Dzegas dekoratīvā apmetuma ierīkošana</t>
  </si>
  <si>
    <t>Dzegas gruntēšana</t>
  </si>
  <si>
    <t>Dzegas krāsojums</t>
  </si>
  <si>
    <t xml:space="preserve">Parapeta piemūrēšana no vieglbetona blokiem </t>
  </si>
  <si>
    <t xml:space="preserve">  vieglbetona bloki</t>
  </si>
  <si>
    <t xml:space="preserve">  līme</t>
  </si>
  <si>
    <t>Parapeta apdares ierīkošana ar skārdu (ieskaitot palīgmateriālus (kokmateriāls, siltumizolācija, hidroizolācija, saplāksnis, akmensvates stūris u.c.))</t>
  </si>
  <si>
    <t>Esošo skursteņu mūrējuma atjaunošana</t>
  </si>
  <si>
    <t>Esošo ventilācijas kanālu tīrīšana</t>
  </si>
  <si>
    <t xml:space="preserve">Krāsota dekoratīvā apmetuma ierīkošana uz sieta skursteņiem </t>
  </si>
  <si>
    <t>Skārda cepures uzstādīšana skursteņiem</t>
  </si>
  <si>
    <t>Jumta vēdināšanas deflektora uzstādīšana</t>
  </si>
  <si>
    <t>Kanalizācijas ventilācijas izvadu ar jumtiņiem uzstādīšana</t>
  </si>
  <si>
    <t>Izvadu elektrības kabeļu vajadzībām ar jumtiņiem uzstādīšana</t>
  </si>
  <si>
    <t xml:space="preserve">Jumta lūkas uzstādīšana </t>
  </si>
  <si>
    <t xml:space="preserve">  metāla lūka ar ugunsdrošības klasi EI-30, izmēri 500x500. Pneimatiska lūkas viras atvēršana un auzvēršana. Slēdzama</t>
  </si>
  <si>
    <t xml:space="preserve">  palīgmateriāli lūkas ierīkošanai</t>
  </si>
  <si>
    <t>Lodžijas</t>
  </si>
  <si>
    <t>Griesti</t>
  </si>
  <si>
    <t>Atjaunot lodžiju pārsegumu bojātās vietas. Špaktelēt un krāsot</t>
  </si>
  <si>
    <t>Lodžijas griestu siltināšana ar 50 mm biezu akmensvati</t>
  </si>
  <si>
    <t>Lodžijas griestu dekoratīvā apmetuma ierīkošana</t>
  </si>
  <si>
    <t>Griestu gruntēšana</t>
  </si>
  <si>
    <t>Griestu krāsojums</t>
  </si>
  <si>
    <t>Margas</t>
  </si>
  <si>
    <t>Esošo lodžiju norobežojuma metāla konstrukciju remonts, attīrīšana un krāsošana</t>
  </si>
  <si>
    <t>Balkona margu konstrukciju uzstādīšana (Skārda trapecveida profils T20, PE b=0.45mm; apakškonstrukcija, skārda profili un noslēgelementi)</t>
  </si>
  <si>
    <t>Nosegskārda lāseņa ierīkošana</t>
  </si>
  <si>
    <t xml:space="preserve">  skārda lāsenis</t>
  </si>
  <si>
    <t>Starpsienas</t>
  </si>
  <si>
    <t>Imprignēta koka karkasa (50x100) uzstādīšana</t>
  </si>
  <si>
    <t>Apdares plākšņu krāsošana</t>
  </si>
  <si>
    <t>Kāpņu telpas sienas siltināšana pagrabstāvā</t>
  </si>
  <si>
    <t>Sienas siltināšana ar 50 mm biezu akmensvati</t>
  </si>
  <si>
    <t>Dekoratīvā apmetuma ierīkošana</t>
  </si>
  <si>
    <t>Virsmas gruntēšana</t>
  </si>
  <si>
    <t>Virsmas krāsojums</t>
  </si>
  <si>
    <t>Dažādi darbi</t>
  </si>
  <si>
    <t>Gaismas akas</t>
  </si>
  <si>
    <t>Esošās gaismas akas remonts, pēc nepieciešamības, izbūvēt jaunas</t>
  </si>
  <si>
    <t>Karsti cinkota metāla režģa uzstādīšana virs gaismas akām (izmērs precizējams būvniecības gaitā)</t>
  </si>
  <si>
    <t>Ieejas jumtiņš</t>
  </si>
  <si>
    <t>Ieejas jumtiņu sagatavošana izolācijas uzstādīšanai</t>
  </si>
  <si>
    <t>Jumtiņu siltināšana, b=50</t>
  </si>
  <si>
    <t>Fasādes siltināšana pie ieejas jumtiņa</t>
  </si>
  <si>
    <t xml:space="preserve">  siltumizolācija Rockwool FrontRock MAX E (λ=≤0.036 W/mK), b=150 (vai ekvivalentu)</t>
  </si>
  <si>
    <t xml:space="preserve">  lāsenis</t>
  </si>
  <si>
    <t>Plastikāta sieta piestrādāšana jumtiņu apakšās un sānos (zona, kur nepieciešama 1. kategorijas mehāniskā izturība)</t>
  </si>
  <si>
    <t>Jumtiņu apakšu un sānu dekoratīvā apmetuma ierīkošana</t>
  </si>
  <si>
    <t>Jumtiņu apakšu un sānu gruntēšana</t>
  </si>
  <si>
    <t>Jumtiņu apakšu un sānu krāsojums</t>
  </si>
  <si>
    <t xml:space="preserve">Jumtiņa seguma ierīkošana </t>
  </si>
  <si>
    <t xml:space="preserve">  palīgmateriāli (stūra profils, stūra siltumizolācija, stiprinājumi u.c.)</t>
  </si>
  <si>
    <t>Teknes un skārda malas ierīkošana</t>
  </si>
  <si>
    <t xml:space="preserve">  impregnēta koka brusa (50x100), stiprināta ar dībeļskrūvēm uz hidroizolācijas</t>
  </si>
  <si>
    <t xml:space="preserve">  skārda mala, stiprināta pie koka brusas ar skrūvēm</t>
  </si>
  <si>
    <t xml:space="preserve">  tekne (∅80) ar palīgmateriāliem</t>
  </si>
  <si>
    <t>Jumtiņu metāla balstu attīrīšana no atlupušās krāsas un krāsošana ar metāla aizsargkrāsu</t>
  </si>
  <si>
    <t>Ieejas lievenis</t>
  </si>
  <si>
    <t>Esošo ieejas lieveņu remonts pēc nepieciešamības. Apstrāde ar hidroizolējošu pārklājumu</t>
  </si>
  <si>
    <t>Zemes darbi lieveņa kāpņu betona pamata izbūvei (atrakšana un aizbēršana)</t>
  </si>
  <si>
    <t>Šķembu pamatojuma ierīkošana betona pamatam, b=100</t>
  </si>
  <si>
    <t xml:space="preserve">  šķembas</t>
  </si>
  <si>
    <t>Pabetonējuma ierīkošana, b=50</t>
  </si>
  <si>
    <t xml:space="preserve">  betons C12/15</t>
  </si>
  <si>
    <t>Pamata konstrukciju veidņošana</t>
  </si>
  <si>
    <t xml:space="preserve">  ieveidņi</t>
  </si>
  <si>
    <t>Pamatu konstrukciju stiegrošana</t>
  </si>
  <si>
    <t>t</t>
  </si>
  <si>
    <t xml:space="preserve">  stiegrojums</t>
  </si>
  <si>
    <t>st</t>
  </si>
  <si>
    <t>Pamata konstrukciju betonēšana</t>
  </si>
  <si>
    <t xml:space="preserve">  betons C20/25</t>
  </si>
  <si>
    <t xml:space="preserve">  sūknis</t>
  </si>
  <si>
    <t>Šķembu slāņa ierīkošana, b=150</t>
  </si>
  <si>
    <t>Izlīdzinošās smilts kārtas ierīkošana, b=30</t>
  </si>
  <si>
    <t>Lieveņa pakāpienu ierīkošana no bruģakmens</t>
  </si>
  <si>
    <t>Dažādi</t>
  </si>
  <si>
    <t>Karoga kāta turētāja uzstādīšana</t>
  </si>
  <si>
    <t>Apkure</t>
  </si>
  <si>
    <t>DEMONTĀŽAS DARBI</t>
  </si>
  <si>
    <t>Esošo sildķermeņu demontāžas darbi</t>
  </si>
  <si>
    <t>kompl.</t>
  </si>
  <si>
    <t>Esošās apkures sistēmas cauruļvadu demontāžas darbi</t>
  </si>
  <si>
    <t>Atvērumu izveidošana un aizdare</t>
  </si>
  <si>
    <t>VENTILĀCIJA</t>
  </si>
  <si>
    <t xml:space="preserve">Atvērumu veidošanas un aizdarīšanas darbi un materiāli, </t>
  </si>
  <si>
    <t>obj</t>
  </si>
  <si>
    <t>Esošās ventilācijas sistēmas tīrīšanas un inspicēšanas darbi (precizēt montāžas laikā)</t>
  </si>
  <si>
    <t>Pēc nepieciešamības esošo gaisa vadu nomaiņa pret jauniem (precizēt montāžas laikā)</t>
  </si>
  <si>
    <t>t.m.</t>
  </si>
  <si>
    <t>gab.</t>
  </si>
  <si>
    <t>Sistēmas ieregulēšanas un palaišanas darbi.</t>
  </si>
  <si>
    <t>Palīgmateriāli, montāžas komplekts, elektroinstalācija</t>
  </si>
  <si>
    <t>Zibensaizsardzība</t>
  </si>
  <si>
    <t>rul.</t>
  </si>
  <si>
    <t>8</t>
  </si>
  <si>
    <t>10</t>
  </si>
  <si>
    <t>13</t>
  </si>
  <si>
    <t>UK</t>
  </si>
  <si>
    <t>SIA “Zeiferti”, vienotais reģ. Nr.40003419183, “Zeiferti”, Jaunolaine, Olaines pagasts, Olaines novads, LV-2127</t>
  </si>
  <si>
    <t>Pievienojums pie esošā tīkla</t>
  </si>
  <si>
    <t>Ugunsdrošības mastika</t>
  </si>
  <si>
    <t>Esošo cauruļvadu demontāža</t>
  </si>
  <si>
    <t>Pieslēgšana pie esošajiem tīkliem (dzīvokļos)</t>
  </si>
  <si>
    <t>Komunikāciju šahtu atvēršana/aizvēršana</t>
  </si>
  <si>
    <t>Siltummezgla apsaiste</t>
  </si>
  <si>
    <t>vieta</t>
  </si>
  <si>
    <t>Svaigā gaisa pieplūdes vārsti komplektā ar restēm, VTK160 (vai ekvivalents)</t>
  </si>
  <si>
    <t xml:space="preserve">  putupolistorols Tenapors Extra EPS150 (λ=≤0.034 W/mK), b=100 (vai ekvivalents)</t>
  </si>
  <si>
    <t xml:space="preserve"> ciļņota ģeomembrāna Delta NB Masa (600g/m2) (vai ekvivalents)</t>
  </si>
  <si>
    <t>Pašregulējošu gaisa pieplūdes vārstu (kas pie 10Pa spiediena starpības nodrošina plūsmu 5 - 33m3/h, "Aereco EMM" (vai ekvivalents)) ierīkošana</t>
  </si>
  <si>
    <t xml:space="preserve">  Paroc ROS30 (λ=≤0.036 W/mK), b=150 (vai ekvivalents)</t>
  </si>
  <si>
    <t xml:space="preserve">  Paroc ROS30g (λ=≤0.036 W/mK), b=100 (vai ekvivalents)</t>
  </si>
  <si>
    <t xml:space="preserve">  Paroc ROS 60 (λ=≤0.039 W/mK), b=50 (vai ekvivalents)</t>
  </si>
  <si>
    <t>Karkasa apšuvums ar cementa skaidu plāksni (Cetris Basis, b=14, ar gludu virsmu, (vai ekvivalents) (ieskaitot montāžas palīgmateriālus))</t>
  </si>
  <si>
    <t>Gaismas aku malu piebetonēšana ar betonu (C20/25), izveidojot gropi metāla restei. Betonējamo virsmu apstrāde ar "Betonkontakt" (vai ekvivalents). Ieskaitot stiegrošanu</t>
  </si>
  <si>
    <t>objekts</t>
  </si>
  <si>
    <t xml:space="preserve">objekts </t>
  </si>
  <si>
    <t>APKURE materiāli un to uztādīšana</t>
  </si>
  <si>
    <t>Zibensaizsardzība materiāli un to uzstādīšana</t>
  </si>
  <si>
    <t>Ū1 sistēma (pagrabs) materiāli un to uzstādīšana</t>
  </si>
  <si>
    <t>Ū1 sistēma (stāvvadi) materiāli un to uzstādīšana</t>
  </si>
  <si>
    <t>K1 sistēma (pagrabs) materiāli un to uzstādīšana</t>
  </si>
  <si>
    <t>K1 sistēma (stāvvadi) materiāli un to uzstādīšana</t>
  </si>
  <si>
    <t>T3, T4 sistēmas (stāvvadi) materiāli un to uzstādīšana</t>
  </si>
  <si>
    <t>T3, T4 sistēmas (pagrabs) materiāli un to uzstādīšana</t>
  </si>
  <si>
    <t>Tērauda cauruļvada (presējams), Ø15, Fe montāža</t>
  </si>
  <si>
    <t>Tērauda cauruļvada (presējams), Ø20, Fe montāža</t>
  </si>
  <si>
    <t>Tērauda cauruļvada (presējams), Ø25, Fe montāža</t>
  </si>
  <si>
    <t xml:space="preserve">Tērauda cauruļvada (presējams), Ø32, Fe montāža </t>
  </si>
  <si>
    <t>Tērauda cauruļvada (presējams), Ø40, Fe montāža</t>
  </si>
  <si>
    <t>Tērauda cauruļvada (presējams), Ø50, Fe montāža</t>
  </si>
  <si>
    <t>Cauruļvadu izolācijas čaulas b=30mm, Ø15, 1000s, montāža</t>
  </si>
  <si>
    <t>Cauruļvadu izolācijas čaulas b=30mm, Ø20, 1000s, montāža</t>
  </si>
  <si>
    <t>Cauruļvadu izolācijas čaulas b=30mm, Ø25, 1000s, montāža</t>
  </si>
  <si>
    <t>Cauruļvadu izolācijas čaulas b=30mm, Ø32, 1000s, montāža</t>
  </si>
  <si>
    <t>Cauruļvadu izolācijas čaulas b=30mm, Ø40, 1000s, montāža</t>
  </si>
  <si>
    <t>Cauruļvadu izolācijas čaulas b=30mm, Ø50, 1000s, montāža</t>
  </si>
  <si>
    <t>Līkums-90 (presējams), Ø15, Fe, montāža</t>
  </si>
  <si>
    <t>Līkums-90 (presējams), Ø20, Fe, montāža</t>
  </si>
  <si>
    <t>Līkums-90 (presējams), Ø32, Fe, montāža</t>
  </si>
  <si>
    <t>Līkums-90 (presējams), Ø40, Fe, montāža</t>
  </si>
  <si>
    <t>Līkums-90 (presējams), Ø50, Fe, montāža</t>
  </si>
  <si>
    <t>T-veida veidgabals-90 (presējams), 15/15, Fe, montāža</t>
  </si>
  <si>
    <t>T-veida veidgabals-90 (presējams), 20/20/15, Fe, montāža</t>
  </si>
  <si>
    <t xml:space="preserve">T-veida veidgabals-90 (presējams), 20/20, Fe, montāža </t>
  </si>
  <si>
    <t>T-veida veidgabals-90 (presējams), 25/25/15, Fe, montāža</t>
  </si>
  <si>
    <t>T-veida veidgabals-90 (presējams), 25/25/32, Fe, montāža</t>
  </si>
  <si>
    <t>T-veida veidgabals-90 (presējams), 32/32/15, Fe, montāža</t>
  </si>
  <si>
    <t>T-veida veidgabals-90 (presējams), 32/32/40, Fe montāža</t>
  </si>
  <si>
    <t>T-veida veidgabals-90 (presējams), 40/40/50, Fe montāža</t>
  </si>
  <si>
    <t>Savienojums (presējams), 15/15, Fe montāža</t>
  </si>
  <si>
    <t>Savienojums (presējams), 20/20/15/15, Fe montāža</t>
  </si>
  <si>
    <t>Ūdensapgāde un kanalizācija</t>
  </si>
  <si>
    <t>"PURMO" COMPACT apkures radiators ar iebūvētu regulatoru, atgaisotāju, noslēgtapām ar sānu pieslēgumu, C11-500-1100 (vai ekvivalents) montāža</t>
  </si>
  <si>
    <t>"PURMO" COMPACT apkures radiators ar iebūvētu regulatoru, atgaisotāju, noslēgtapām ar sānu pieslēgumu, C11-500-700 (vai ekvivalents),  montāža</t>
  </si>
  <si>
    <t>"PURMO" COMPACT apkures radiators ar iebūvētu regulatoru, atgaisotāju, noslēgtapām ar sānu pieslēgumu, C11-500-800 (vai ekvivalents) montāža</t>
  </si>
  <si>
    <t>"PURMO" COMPACT apkures radiators ar iebūvētu regulatoru, atgaisotāju, noslēgtapām ar sānu pieslēgumu, C11-500-900 (vai ekvivalents) montāža</t>
  </si>
  <si>
    <t>"PURMO" COMPACT apkures radiators ar iebūvētu regulatoru, atgaisotāju, noslēgtapām ar sānu pieslēgumu, C21-500-1000 (vai ekvivalents) montāža</t>
  </si>
  <si>
    <t>"PURMO" COMPACT apkures radiators ar iebūvētu regulatoru, atgaisotāju, noslēgtapām ar sānu pieslēgumu, C21-500-1100 (vai ekvivalents) montāža</t>
  </si>
  <si>
    <t>"PURMO" COMPACT apkures radiators ar iebūvētu regulatoru, atgaisotāju, noslēgtapām ar sānu pieslēgumu, C21-500-1200 (vai ekvivalents) montāža</t>
  </si>
  <si>
    <t>"PURMO" COMPACT apkures radiators ar iebūvētu regulatoru, atgaisotāju, noslēgtapām ar sānu pieslēgumu, C21-500-600 (vai ekvivalents) montāža</t>
  </si>
  <si>
    <t>"PURMO" COMPACT apkures radiators ar iebūvētu regulatoru, atgaisotāju, noslēgtapām ar sānu pieslēgumu, C21-500-700 (vai ekvivalents) montāža</t>
  </si>
  <si>
    <t>"PURMO" COMPACT apkures radiators ar iebūvētu regulatoru, atgaisotāju, noslēgtapām ar sānu pieslēgumu, C21-500-800 (vai ekvivalents) montāža</t>
  </si>
  <si>
    <t>"PURMO" COMPACT apkures radiators ar iebūvētu regulatoru, atgaisotāju, noslēgtapām ar sānu pieslēgumu, C21-500-900 (vai ekvivalents) montāža</t>
  </si>
  <si>
    <t>Balansējošais vārsts ar drenāžu, Ø10, STAD/F-10/09 (vai ekvivalents) montāža</t>
  </si>
  <si>
    <t>Balansējošais vārsts ar drenāžu, Ø15, STAD/F-15/14 (vai ekvivalents) montāža</t>
  </si>
  <si>
    <t>Balansējošais vārsts ar drenāžu, Ø25, STAD/F-25 (vai ekvivalents) montāža</t>
  </si>
  <si>
    <t>Balansējošais vārsts ar drenāžu, Ø32, STAD/F-32 (vai ekvivalents) montāža</t>
  </si>
  <si>
    <t>Radiatoru termostatu galvas ar minimālo iestatāmo t 16˚C , Ø15, 6853-32.500 montāža</t>
  </si>
  <si>
    <t>Lodveida vārsts, Ø10, 0600-01.000 DN10 montāža</t>
  </si>
  <si>
    <t>Lodveida vārsts, Ø15, 0600-02.000 DN15 montāža</t>
  </si>
  <si>
    <t>Lodveida vārsts, Ø20, 0600-03.000 DN20 montāža</t>
  </si>
  <si>
    <t>Lodveida vārsts, Ø32, 0600-05.000 DN32 montāža</t>
  </si>
  <si>
    <t>Lodveida vārsts, Ø40, 0600-06.000 DN40 montāža</t>
  </si>
  <si>
    <t>Lodveida vārsts, Ø50, 0600-08.000 DN50 montāža</t>
  </si>
  <si>
    <t>Radiatoru stiprinājumi montāža</t>
  </si>
  <si>
    <t>Radiatora vārsts ar integrētu priekšiestatījumu, Ø15, TRV-2-15+TRV 300-28 montāža</t>
  </si>
  <si>
    <t>Cauruļvadu kompensatori un nekustīgie balsti montāža</t>
  </si>
  <si>
    <t>Siltuma maksas sadalītājs (alokators) SONTEX 566 (vai ekvivalents) montāža</t>
  </si>
  <si>
    <t>Datu savācējs SUPERCOM 646 GPRS (vai ekvivalents) montāža</t>
  </si>
  <si>
    <t>Datu savācējs SUPERCOM 656 (vai ekvivalents) montāža</t>
  </si>
  <si>
    <t>Tērauda un kapara cauruļvadu veidgabali montāža</t>
  </si>
  <si>
    <t>Sistēmas marķēšanas materiāli montāža</t>
  </si>
  <si>
    <t>Cauruļvadu gruntskrāsa (krāsojums 2 kārtās) montāža</t>
  </si>
  <si>
    <t>Cauruļvadu stiprinājumi no cinkota tērauda montāža</t>
  </si>
  <si>
    <t>Presējamo cauruļvadu palīgmateriāli, savienojumi, stiprinājumi, montāža</t>
  </si>
  <si>
    <t>Metināšanas un lodēšanas materiāli montāža</t>
  </si>
  <si>
    <t>Cinkota tērauda lente 40x4mm 5052FT, "OBO", ieskaitot tranšejas rakšanu un aizbēršanu (vai ekvivalents) montāža</t>
  </si>
  <si>
    <t>Stienis ∅20, apaļtērauds, L=1500mm (elektrods L=4500mm),  219/20ST, "OBO" (vai ekvivalents) montāža</t>
  </si>
  <si>
    <t>Uzgalis ∅20 1819/20BP, "OBO" (vai ekvivalents) montāža</t>
  </si>
  <si>
    <t>Savienojums ∅20 2745/20, "OBO" (vai ekvivalents) montāža</t>
  </si>
  <si>
    <t>Savienojuma stienis ∅20/40x4mm lente 250/AFT, "OBO" (vai ekvivalents) montāža</t>
  </si>
  <si>
    <t>Mērījumu savienojums 319RD10, "OBO" kārbā (vai ekvivalents) montāža</t>
  </si>
  <si>
    <t>Pretkorozijas lenta 50mm, 10m montāža</t>
  </si>
  <si>
    <t>ALu apaļtērauds ∅8mm montāža</t>
  </si>
  <si>
    <t>ALu apaļtērauds ∅8mm PVC izolācijā montāža</t>
  </si>
  <si>
    <t>ALu apaļtērauds ∅16mm L=2.0m montāža</t>
  </si>
  <si>
    <t>Vada ∅8...10mm jumta stiprinājums 165 MBG8, "OBO" (vai ekvivalents) montāža</t>
  </si>
  <si>
    <t>Vada ∅8...10mm vert. stiprinājums 177 20 M10, "OBO"  (vai ekvivalents) montāža</t>
  </si>
  <si>
    <t>Zemējuma ievada stienis ar atdalītāju un savienot. 204 KL1500, "OBO" (vai ekvivalents) montāža</t>
  </si>
  <si>
    <t>Zibensuztvērēja stiprinājums M16, "OBO" (vai ekvivalents) montāža</t>
  </si>
  <si>
    <t>P/e caurule d50mm gofrēta "KOPOS" (vai ekvivalents) montāža</t>
  </si>
  <si>
    <t>Daudzkārtu ūdensvada caurule Ø32x3,0 DN25 montāža</t>
  </si>
  <si>
    <t>Daudzkārtu ūdensvada caurule Ø40x4,0 DN32 montāža</t>
  </si>
  <si>
    <t>Daudzkārtu ūdensvada caurule Ø50x4,5 DN40 montāža</t>
  </si>
  <si>
    <t>Daudzkārtu ūdensvada caurule Ø63x6,0 DN50 montāža</t>
  </si>
  <si>
    <t>Veidgabali montāža</t>
  </si>
  <si>
    <t>Izolācija Armacell TUBOLIT DG b=13 mm Ø32 (vai ekvivalents) montāža</t>
  </si>
  <si>
    <t>Izolācija Armacell TUBOLIT DG b=13 mm Ø40 (vai ekvivalents) montāža</t>
  </si>
  <si>
    <t>Izolācija Armacell TUBOLIT DG b=13 mm  Ø50 (vai ekvivalents) montāža</t>
  </si>
  <si>
    <t>Izolācija Armacell TUBOLIT DG b=13 mm  Ø63 (vai ekvivalents) montāža</t>
  </si>
  <si>
    <t>Lodveida krāns, PN16 DN25 montāža</t>
  </si>
  <si>
    <t>Lodveida krāns, PN16 DN32 montāža</t>
  </si>
  <si>
    <t>Lodveida krāns, PN16 DN40 montāža</t>
  </si>
  <si>
    <t>Lodveida krāns, PN16 DN50 montāža</t>
  </si>
  <si>
    <t>Pretvārsts DN40 montāža</t>
  </si>
  <si>
    <t>Cauruļvada stiprinājumi montāža</t>
  </si>
  <si>
    <t>Ugunsdrošības mastika montāža</t>
  </si>
  <si>
    <t>Daudzkārtu ūdensvada caurule Ø20x2,25 DN15 montāža</t>
  </si>
  <si>
    <t>Izolācija Armacell TUBOLIT DG  b=13 mm  Ø20 (vai ekvivalents) montāža</t>
  </si>
  <si>
    <t>Izolācija Armacell TUBOLIT DG  b=13 mm  Ø32 (vai ekvivalents) montāža</t>
  </si>
  <si>
    <t>Lodveida krāns, PN16 DN15 montāža</t>
  </si>
  <si>
    <t>Daudzkārtu ūdensvada caurule Ø25x2.5 DN20 montāža</t>
  </si>
  <si>
    <t>Izolācija Armacell TUBOLIT DG  b=20 mm Ø25 (vai ekvivalents) montāža</t>
  </si>
  <si>
    <t>Izolācija Armacell TUBOLIT DG  b=20 mm Ø32 (vai ekvivalents) montāža</t>
  </si>
  <si>
    <t>Izolācija Armacell TUBOLIT DG  b=20 mm Ø40 (vai ekvivalents) montāža</t>
  </si>
  <si>
    <t>Izolācija Armacell TUBOLIT DG  b=20 mm Ø50 (vai ekvivalents) montāža</t>
  </si>
  <si>
    <t>Lodveida krāns, PN16 DN20 montāža</t>
  </si>
  <si>
    <t>Pretvārsts DN25 montāža</t>
  </si>
  <si>
    <t>Balansējošs vārsts, PN16 DN20 montāža</t>
  </si>
  <si>
    <t>Balansējošs vārsts, PN16 DN25 montāža</t>
  </si>
  <si>
    <t>Daudzkārtu ūdensvada caurule Ø25x2,5 DN20 montāža</t>
  </si>
  <si>
    <t>Izolācija Armacell TUBOLIT DG  b=20 mm  Ø20 (vai ekvivalents) montāža</t>
  </si>
  <si>
    <t>Izolācija Armacell TUBOLIT DG  b=20 mm  Ø25 (vai ekvivalents) montāža</t>
  </si>
  <si>
    <t>Izolācija Armacell TUBOLIT DG  b=20 mm  Ø32 (vai ekvivalents) montāža</t>
  </si>
  <si>
    <t xml:space="preserve">Automātisks atgaisotājs montāža </t>
  </si>
  <si>
    <t>Dvieļu žāvētājs L=700mm DN20 montāža</t>
  </si>
  <si>
    <t>PP kanalizācijas caurule ar uzmavu  Ø110 montāža</t>
  </si>
  <si>
    <t>PP kanalizācijas caurule ar uzmavu Ø50 montāža</t>
  </si>
  <si>
    <t>Pieslēgumi pie esošā tīkla Ø110 montāža</t>
  </si>
  <si>
    <t>Pieslēgumi pie esošā tīkla Ø50 montāža</t>
  </si>
  <si>
    <t>PP kanalizācijas trejgabals Ø110x110 montāža</t>
  </si>
  <si>
    <t>PP kanalizācijas trejgabals Ø110x50 montāža</t>
  </si>
  <si>
    <t>PP kanalizācijas trejgabals Ø50x50 montāža</t>
  </si>
  <si>
    <t>PP kanalizācijas caurules veidgabali montāža</t>
  </si>
  <si>
    <t>Revīzija Ø110 montāža</t>
  </si>
  <si>
    <t>Revīzija Ø50 montāža</t>
  </si>
  <si>
    <t>Ugunsdrošības manžete Ø110 montāža</t>
  </si>
  <si>
    <t>Skaņas izolācija Armacell XG b=13mm Ø110 (vai ekvivalents) montāža</t>
  </si>
  <si>
    <t>Skaņas izolācija Armacell XG b=13mm Ø50 (vai ekvivalents) montāža</t>
  </si>
  <si>
    <t>Cauruļvadu stiprinājumi montāža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</si>
</sst>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00"/>
    <numFmt numFmtId="165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8"/>
      <name val="LVHelvetica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Helv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5" fillId="35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4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Border="0" applyProtection="0">
      <alignment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0" fillId="48" borderId="0">
      <alignment vertical="center" wrapText="1"/>
      <protection/>
    </xf>
    <xf numFmtId="0" fontId="53" fillId="0" borderId="0" applyNumberFormat="0" applyFill="0" applyBorder="0" applyAlignment="0" applyProtection="0"/>
    <xf numFmtId="0" fontId="54" fillId="49" borderId="4" applyNumberFormat="0" applyAlignment="0" applyProtection="0"/>
    <xf numFmtId="0" fontId="0" fillId="50" borderId="5" applyNumberFormat="0" applyFont="0" applyAlignment="0" applyProtection="0"/>
    <xf numFmtId="9" fontId="0" fillId="0" borderId="0" applyFont="0" applyFill="0" applyBorder="0" applyAlignment="0" applyProtection="0"/>
    <xf numFmtId="0" fontId="4" fillId="0" borderId="6" applyNumberFormat="0" applyFill="0" applyAlignment="0" applyProtection="0"/>
    <xf numFmtId="0" fontId="55" fillId="51" borderId="0" applyNumberFormat="0" applyBorder="0" applyAlignment="0" applyProtection="0"/>
    <xf numFmtId="0" fontId="56" fillId="0" borderId="0" applyNumberFormat="0" applyBorder="0" applyProtection="0">
      <alignment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0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79" applyFont="1" applyFill="1" applyAlignment="1">
      <alignment vertical="center"/>
      <protection/>
    </xf>
    <xf numFmtId="0" fontId="7" fillId="0" borderId="14" xfId="98" applyFont="1" applyFill="1" applyBorder="1" applyAlignment="1">
      <alignment horizontal="center" vertical="center" textRotation="90" wrapText="1"/>
      <protection/>
    </xf>
    <xf numFmtId="0" fontId="7" fillId="0" borderId="15" xfId="98" applyFont="1" applyFill="1" applyBorder="1" applyAlignment="1">
      <alignment horizontal="center" vertical="center" textRotation="90" wrapText="1"/>
      <protection/>
    </xf>
    <xf numFmtId="49" fontId="7" fillId="0" borderId="16" xfId="79" applyNumberFormat="1" applyFont="1" applyFill="1" applyBorder="1" applyAlignment="1">
      <alignment horizontal="center" vertical="center"/>
      <protection/>
    </xf>
    <xf numFmtId="49" fontId="7" fillId="0" borderId="17" xfId="79" applyNumberFormat="1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 wrapText="1"/>
      <protection/>
    </xf>
    <xf numFmtId="0" fontId="7" fillId="0" borderId="18" xfId="79" applyFont="1" applyFill="1" applyBorder="1" applyAlignment="1">
      <alignment horizontal="center" vertical="center" wrapText="1"/>
      <protection/>
    </xf>
    <xf numFmtId="2" fontId="7" fillId="0" borderId="19" xfId="0" applyNumberFormat="1" applyFont="1" applyFill="1" applyBorder="1" applyAlignment="1">
      <alignment horizontal="center" vertical="center"/>
    </xf>
    <xf numFmtId="49" fontId="7" fillId="0" borderId="20" xfId="79" applyNumberFormat="1" applyFont="1" applyFill="1" applyBorder="1" applyAlignment="1">
      <alignment horizontal="center" vertical="center"/>
      <protection/>
    </xf>
    <xf numFmtId="49" fontId="7" fillId="0" borderId="21" xfId="79" applyNumberFormat="1" applyFont="1" applyFill="1" applyBorder="1" applyAlignment="1">
      <alignment horizontal="center" vertical="center"/>
      <protection/>
    </xf>
    <xf numFmtId="0" fontId="7" fillId="0" borderId="21" xfId="79" applyFont="1" applyFill="1" applyBorder="1" applyAlignment="1">
      <alignment horizontal="center" vertical="center"/>
      <protection/>
    </xf>
    <xf numFmtId="0" fontId="7" fillId="0" borderId="21" xfId="79" applyFont="1" applyFill="1" applyBorder="1" applyAlignment="1">
      <alignment horizontal="center" vertical="center" wrapText="1"/>
      <protection/>
    </xf>
    <xf numFmtId="4" fontId="7" fillId="0" borderId="19" xfId="99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22" xfId="9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98" applyFont="1" applyFill="1" applyBorder="1" applyAlignment="1">
      <alignment vertical="center"/>
      <protection/>
    </xf>
    <xf numFmtId="0" fontId="7" fillId="0" borderId="0" xfId="98" applyFont="1" applyFill="1" applyBorder="1" applyAlignment="1">
      <alignment vertical="center" wrapText="1"/>
      <protection/>
    </xf>
    <xf numFmtId="0" fontId="7" fillId="0" borderId="0" xfId="98" applyFont="1" applyFill="1" applyAlignment="1">
      <alignment vertical="center"/>
      <protection/>
    </xf>
    <xf numFmtId="0" fontId="5" fillId="0" borderId="0" xfId="98" applyFont="1" applyFill="1" applyAlignment="1">
      <alignment horizontal="center" vertical="center"/>
      <protection/>
    </xf>
    <xf numFmtId="0" fontId="5" fillId="0" borderId="0" xfId="98" applyFont="1" applyFill="1" applyAlignment="1">
      <alignment horizontal="right" vertical="center"/>
      <protection/>
    </xf>
    <xf numFmtId="0" fontId="5" fillId="0" borderId="0" xfId="98" applyFont="1" applyFill="1" applyAlignment="1">
      <alignment horizontal="left" vertical="center"/>
      <protection/>
    </xf>
    <xf numFmtId="4" fontId="7" fillId="0" borderId="11" xfId="98" applyNumberFormat="1" applyFont="1" applyFill="1" applyBorder="1" applyAlignment="1" applyProtection="1">
      <alignment horizontal="center" vertical="center"/>
      <protection/>
    </xf>
    <xf numFmtId="4" fontId="7" fillId="0" borderId="12" xfId="98" applyNumberFormat="1" applyFont="1" applyFill="1" applyBorder="1" applyAlignment="1" applyProtection="1">
      <alignment horizontal="center" vertical="center"/>
      <protection/>
    </xf>
    <xf numFmtId="0" fontId="7" fillId="0" borderId="19" xfId="98" applyFont="1" applyFill="1" applyBorder="1" applyAlignment="1">
      <alignment vertical="center"/>
      <protection/>
    </xf>
    <xf numFmtId="0" fontId="7" fillId="0" borderId="13" xfId="98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8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16" fillId="0" borderId="0" xfId="98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6" fillId="0" borderId="0" xfId="98" applyFont="1" applyFill="1" applyBorder="1" applyAlignment="1">
      <alignment/>
      <protection/>
    </xf>
    <xf numFmtId="0" fontId="16" fillId="0" borderId="0" xfId="98" applyFont="1" applyFill="1" applyBorder="1" applyAlignment="1">
      <alignment horizontal="left"/>
      <protection/>
    </xf>
    <xf numFmtId="0" fontId="16" fillId="0" borderId="0" xfId="98" applyFont="1" applyFill="1" applyBorder="1" applyAlignment="1">
      <alignment horizontal="left" wrapText="1"/>
      <protection/>
    </xf>
    <xf numFmtId="0" fontId="18" fillId="0" borderId="0" xfId="0" applyFont="1" applyAlignment="1">
      <alignment vertical="center"/>
    </xf>
    <xf numFmtId="0" fontId="17" fillId="0" borderId="0" xfId="98" applyFont="1" applyFill="1" applyBorder="1" applyAlignment="1">
      <alignment wrapText="1"/>
      <protection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17" fillId="0" borderId="19" xfId="98" applyFont="1" applyFill="1" applyBorder="1" applyAlignment="1">
      <alignment wrapText="1"/>
      <protection/>
    </xf>
    <xf numFmtId="4" fontId="19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right" wrapText="1"/>
    </xf>
    <xf numFmtId="0" fontId="10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6" fillId="0" borderId="0" xfId="98" applyFont="1" applyFill="1" applyBorder="1" applyAlignment="1">
      <alignment wrapText="1"/>
      <protection/>
    </xf>
    <xf numFmtId="0" fontId="6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28" xfId="0" applyNumberFormat="1" applyFont="1" applyFill="1" applyBorder="1" applyAlignment="1" applyProtection="1">
      <alignment horizontal="center" vertical="center"/>
      <protection/>
    </xf>
    <xf numFmtId="4" fontId="5" fillId="0" borderId="29" xfId="0" applyNumberFormat="1" applyFont="1" applyFill="1" applyBorder="1" applyAlignment="1" applyProtection="1">
      <alignment horizontal="center" vertical="center"/>
      <protection/>
    </xf>
    <xf numFmtId="4" fontId="5" fillId="0" borderId="30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98" applyFont="1" applyFill="1" applyBorder="1" applyAlignment="1">
      <alignment/>
      <protection/>
    </xf>
    <xf numFmtId="49" fontId="7" fillId="0" borderId="13" xfId="98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2" fontId="7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vertical="center"/>
      <protection/>
    </xf>
    <xf numFmtId="0" fontId="7" fillId="0" borderId="0" xfId="98" applyFont="1" applyFill="1" applyBorder="1" applyAlignment="1">
      <alignment vertical="center"/>
      <protection/>
    </xf>
    <xf numFmtId="0" fontId="7" fillId="0" borderId="0" xfId="98" applyFont="1" applyFill="1" applyBorder="1" applyAlignment="1">
      <alignment vertical="center" wrapText="1"/>
      <protection/>
    </xf>
    <xf numFmtId="0" fontId="7" fillId="0" borderId="0" xfId="0" applyFont="1" applyAlignment="1">
      <alignment horizontal="right"/>
    </xf>
    <xf numFmtId="0" fontId="16" fillId="0" borderId="0" xfId="98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98" applyFont="1" applyFill="1" applyBorder="1" applyAlignment="1">
      <alignment horizontal="center" vertical="center"/>
      <protection/>
    </xf>
    <xf numFmtId="0" fontId="7" fillId="0" borderId="0" xfId="98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vertical="center"/>
      <protection/>
    </xf>
    <xf numFmtId="0" fontId="7" fillId="0" borderId="14" xfId="98" applyFont="1" applyFill="1" applyBorder="1" applyAlignment="1">
      <alignment horizontal="center" vertical="center" textRotation="90" wrapText="1"/>
      <protection/>
    </xf>
    <xf numFmtId="0" fontId="7" fillId="0" borderId="15" xfId="98" applyFont="1" applyFill="1" applyBorder="1" applyAlignment="1">
      <alignment horizontal="center" vertical="center" textRotation="90" wrapText="1"/>
      <protection/>
    </xf>
    <xf numFmtId="0" fontId="7" fillId="0" borderId="0" xfId="79" applyFont="1" applyFill="1" applyBorder="1" applyAlignment="1">
      <alignment vertical="center"/>
      <protection/>
    </xf>
    <xf numFmtId="49" fontId="7" fillId="0" borderId="16" xfId="79" applyNumberFormat="1" applyFont="1" applyFill="1" applyBorder="1" applyAlignment="1">
      <alignment horizontal="center" vertical="center"/>
      <protection/>
    </xf>
    <xf numFmtId="49" fontId="7" fillId="0" borderId="17" xfId="79" applyNumberFormat="1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 wrapText="1"/>
      <protection/>
    </xf>
    <xf numFmtId="0" fontId="7" fillId="0" borderId="18" xfId="79" applyFont="1" applyFill="1" applyBorder="1" applyAlignment="1">
      <alignment horizontal="center" vertical="center" wrapText="1"/>
      <protection/>
    </xf>
    <xf numFmtId="0" fontId="7" fillId="0" borderId="19" xfId="98" applyFont="1" applyFill="1" applyBorder="1" applyAlignment="1">
      <alignment vertical="center"/>
      <protection/>
    </xf>
    <xf numFmtId="2" fontId="7" fillId="0" borderId="0" xfId="98" applyNumberFormat="1" applyFont="1" applyFill="1" applyBorder="1" applyAlignment="1">
      <alignment vertical="center" wrapText="1"/>
      <protection/>
    </xf>
    <xf numFmtId="0" fontId="7" fillId="0" borderId="13" xfId="98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8" applyFont="1" applyFill="1" applyBorder="1" applyAlignment="1">
      <alignment vertical="center" wrapText="1"/>
      <protection/>
    </xf>
    <xf numFmtId="2" fontId="9" fillId="0" borderId="11" xfId="98" applyNumberFormat="1" applyFont="1" applyFill="1" applyBorder="1" applyAlignment="1">
      <alignment horizontal="center" vertical="center" wrapText="1"/>
      <protection/>
    </xf>
    <xf numFmtId="4" fontId="7" fillId="0" borderId="11" xfId="98" applyNumberFormat="1" applyFont="1" applyFill="1" applyBorder="1" applyAlignment="1" applyProtection="1">
      <alignment horizontal="center" vertical="center" wrapText="1"/>
      <protection/>
    </xf>
    <xf numFmtId="4" fontId="7" fillId="0" borderId="12" xfId="98" applyNumberFormat="1" applyFont="1" applyFill="1" applyBorder="1" applyAlignment="1" applyProtection="1">
      <alignment horizontal="center" vertical="center" wrapText="1"/>
      <protection/>
    </xf>
    <xf numFmtId="0" fontId="7" fillId="0" borderId="0" xfId="98" applyFont="1" applyFill="1" applyAlignment="1">
      <alignment vertical="center" wrapText="1"/>
      <protection/>
    </xf>
    <xf numFmtId="4" fontId="7" fillId="0" borderId="33" xfId="98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4" fontId="60" fillId="0" borderId="22" xfId="99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98" applyFont="1" applyFill="1" applyBorder="1" applyAlignment="1">
      <alignment horizontal="center" vertical="center"/>
      <protection/>
    </xf>
    <xf numFmtId="9" fontId="5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9" fontId="5" fillId="0" borderId="35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9" fillId="0" borderId="33" xfId="98" applyNumberFormat="1" applyFont="1" applyFill="1" applyBorder="1" applyAlignment="1">
      <alignment horizontal="center" vertical="center" wrapText="1"/>
      <protection/>
    </xf>
    <xf numFmtId="4" fontId="7" fillId="0" borderId="36" xfId="98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65" fontId="7" fillId="0" borderId="19" xfId="98" applyNumberFormat="1" applyFont="1" applyFill="1" applyBorder="1" applyAlignment="1" applyProtection="1">
      <alignment horizontal="center" vertical="center"/>
      <protection/>
    </xf>
    <xf numFmtId="165" fontId="7" fillId="0" borderId="19" xfId="98" applyNumberFormat="1" applyFont="1" applyFill="1" applyBorder="1" applyAlignment="1" applyProtection="1">
      <alignment vertical="center"/>
      <protection/>
    </xf>
    <xf numFmtId="2" fontId="0" fillId="0" borderId="19" xfId="78" applyNumberFormat="1" applyFont="1" applyFill="1" applyBorder="1" applyAlignment="1">
      <alignment horizontal="center" vertical="center" wrapText="1"/>
    </xf>
    <xf numFmtId="0" fontId="0" fillId="0" borderId="19" xfId="89" applyFont="1" applyFill="1" applyBorder="1" applyAlignment="1">
      <alignment horizontal="center" vertical="center" wrapText="1"/>
      <protection/>
    </xf>
    <xf numFmtId="2" fontId="60" fillId="0" borderId="19" xfId="0" applyNumberFormat="1" applyFont="1" applyFill="1" applyBorder="1" applyAlignment="1">
      <alignment vertical="center" wrapText="1"/>
    </xf>
    <xf numFmtId="4" fontId="7" fillId="0" borderId="21" xfId="98" applyNumberFormat="1" applyFont="1" applyFill="1" applyBorder="1" applyAlignment="1" applyProtection="1">
      <alignment horizontal="center" vertical="center"/>
      <protection/>
    </xf>
    <xf numFmtId="4" fontId="7" fillId="0" borderId="38" xfId="98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center" vertical="center" wrapText="1"/>
    </xf>
    <xf numFmtId="4" fontId="61" fillId="20" borderId="19" xfId="0" applyNumberFormat="1" applyFon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4" fontId="61" fillId="0" borderId="19" xfId="0" applyNumberFormat="1" applyFont="1" applyBorder="1" applyAlignment="1">
      <alignment horizontal="left" vertical="center" wrapText="1"/>
    </xf>
    <xf numFmtId="4" fontId="48" fillId="20" borderId="19" xfId="0" applyNumberFormat="1" applyFont="1" applyFill="1" applyBorder="1" applyAlignment="1">
      <alignment horizontal="left" vertical="center" wrapText="1"/>
    </xf>
    <xf numFmtId="4" fontId="48" fillId="0" borderId="19" xfId="0" applyNumberFormat="1" applyFont="1" applyFill="1" applyBorder="1" applyAlignment="1">
      <alignment horizontal="left" vertical="center" wrapText="1"/>
    </xf>
    <xf numFmtId="3" fontId="0" fillId="52" borderId="19" xfId="0" applyNumberFormat="1" applyFill="1" applyBorder="1" applyAlignment="1">
      <alignment horizontal="right" vertical="center" wrapText="1"/>
    </xf>
    <xf numFmtId="4" fontId="0" fillId="52" borderId="19" xfId="0" applyNumberFormat="1" applyFill="1" applyBorder="1" applyAlignment="1">
      <alignment horizontal="center" vertical="center" wrapText="1"/>
    </xf>
    <xf numFmtId="4" fontId="0" fillId="52" borderId="19" xfId="0" applyNumberForma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right" vertical="center" wrapText="1"/>
    </xf>
    <xf numFmtId="4" fontId="0" fillId="0" borderId="33" xfId="0" applyNumberFormat="1" applyBorder="1" applyAlignment="1">
      <alignment horizontal="center" vertical="center" wrapText="1"/>
    </xf>
    <xf numFmtId="4" fontId="61" fillId="20" borderId="33" xfId="0" applyNumberFormat="1" applyFont="1" applyFill="1" applyBorder="1" applyAlignment="1">
      <alignment horizontal="left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wrapText="1"/>
    </xf>
    <xf numFmtId="0" fontId="26" fillId="0" borderId="3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 horizontal="left" vertical="top" wrapText="1"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top" wrapText="1"/>
    </xf>
    <xf numFmtId="0" fontId="26" fillId="0" borderId="19" xfId="0" applyNumberFormat="1" applyFont="1" applyFill="1" applyBorder="1" applyAlignment="1">
      <alignment horizontal="right" vertical="center" wrapText="1"/>
    </xf>
    <xf numFmtId="1" fontId="26" fillId="0" borderId="19" xfId="0" applyNumberFormat="1" applyFont="1" applyFill="1" applyBorder="1" applyAlignment="1">
      <alignment horizontal="right" vertical="center" wrapText="1"/>
    </xf>
    <xf numFmtId="1" fontId="26" fillId="0" borderId="19" xfId="0" applyNumberFormat="1" applyFont="1" applyFill="1" applyBorder="1" applyAlignment="1">
      <alignment vertical="center" wrapText="1"/>
    </xf>
    <xf numFmtId="1" fontId="26" fillId="0" borderId="19" xfId="0" applyNumberFormat="1" applyFont="1" applyFill="1" applyBorder="1" applyAlignment="1">
      <alignment horizontal="right" vertical="top" wrapText="1"/>
    </xf>
    <xf numFmtId="1" fontId="0" fillId="0" borderId="19" xfId="0" applyNumberFormat="1" applyFill="1" applyBorder="1" applyAlignment="1">
      <alignment/>
    </xf>
    <xf numFmtId="0" fontId="25" fillId="0" borderId="26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horizontal="right" vertical="top" wrapText="1"/>
    </xf>
    <xf numFmtId="0" fontId="7" fillId="0" borderId="0" xfId="79" applyFont="1" applyFill="1" applyBorder="1" applyAlignment="1">
      <alignment horizontal="center" vertical="center"/>
      <protection/>
    </xf>
    <xf numFmtId="4" fontId="7" fillId="0" borderId="19" xfId="98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>
      <alignment horizontal="left" vertical="center" wrapText="1"/>
    </xf>
    <xf numFmtId="4" fontId="61" fillId="0" borderId="19" xfId="0" applyNumberFormat="1" applyFont="1" applyFill="1" applyBorder="1" applyAlignment="1">
      <alignment horizontal="left" vertical="center" wrapText="1"/>
    </xf>
    <xf numFmtId="49" fontId="7" fillId="0" borderId="19" xfId="79" applyNumberFormat="1" applyFont="1" applyFill="1" applyBorder="1" applyAlignment="1">
      <alignment horizontal="center" vertical="center"/>
      <protection/>
    </xf>
    <xf numFmtId="0" fontId="7" fillId="0" borderId="19" xfId="79" applyFont="1" applyFill="1" applyBorder="1" applyAlignment="1">
      <alignment horizontal="center" vertical="center"/>
      <protection/>
    </xf>
    <xf numFmtId="0" fontId="7" fillId="0" borderId="19" xfId="79" applyFont="1" applyFill="1" applyBorder="1" applyAlignment="1">
      <alignment horizontal="center" vertical="center" wrapText="1"/>
      <protection/>
    </xf>
    <xf numFmtId="0" fontId="28" fillId="20" borderId="19" xfId="79" applyFont="1" applyFill="1" applyBorder="1" applyAlignment="1">
      <alignment horizontal="center" vertical="center"/>
      <protection/>
    </xf>
    <xf numFmtId="165" fontId="7" fillId="0" borderId="19" xfId="98" applyNumberFormat="1" applyFont="1" applyFill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0" fontId="25" fillId="20" borderId="35" xfId="0" applyNumberFormat="1" applyFont="1" applyFill="1" applyBorder="1" applyAlignment="1">
      <alignment horizontal="center" vertical="center" wrapText="1"/>
    </xf>
    <xf numFmtId="0" fontId="25" fillId="20" borderId="19" xfId="0" applyNumberFormat="1" applyFont="1" applyFill="1" applyBorder="1" applyAlignment="1">
      <alignment horizontal="center" vertical="center" wrapText="1"/>
    </xf>
    <xf numFmtId="0" fontId="25" fillId="20" borderId="2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8" fillId="0" borderId="0" xfId="98" applyFont="1" applyFill="1" applyBorder="1" applyAlignment="1">
      <alignment horizontal="center"/>
      <protection/>
    </xf>
    <xf numFmtId="0" fontId="16" fillId="0" borderId="0" xfId="98" applyFont="1" applyFill="1" applyBorder="1" applyAlignment="1">
      <alignment horizontal="center"/>
      <protection/>
    </xf>
    <xf numFmtId="0" fontId="16" fillId="0" borderId="0" xfId="98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5" fillId="0" borderId="4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left"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49" fontId="7" fillId="0" borderId="13" xfId="98" applyNumberFormat="1" applyFont="1" applyFill="1" applyBorder="1" applyAlignment="1">
      <alignment horizontal="center" wrapText="1"/>
      <protection/>
    </xf>
    <xf numFmtId="0" fontId="7" fillId="0" borderId="0" xfId="98" applyFont="1" applyFill="1" applyBorder="1" applyAlignment="1">
      <alignment horizontal="center" vertical="top" wrapText="1"/>
      <protection/>
    </xf>
    <xf numFmtId="0" fontId="7" fillId="0" borderId="37" xfId="98" applyFont="1" applyFill="1" applyBorder="1" applyAlignment="1">
      <alignment horizontal="center" vertical="top" wrapText="1"/>
      <protection/>
    </xf>
    <xf numFmtId="0" fontId="5" fillId="0" borderId="4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6" fillId="0" borderId="0" xfId="98" applyFont="1" applyFill="1" applyBorder="1" applyAlignment="1">
      <alignment horizontal="left"/>
      <protection/>
    </xf>
    <xf numFmtId="0" fontId="2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98" applyFont="1" applyFill="1" applyBorder="1" applyAlignment="1">
      <alignment horizontal="center" vertical="center"/>
      <protection/>
    </xf>
    <xf numFmtId="14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0" xfId="98" applyFont="1" applyFill="1" applyBorder="1" applyAlignment="1">
      <alignment horizontal="center" vertical="center" wrapText="1"/>
      <protection/>
    </xf>
    <xf numFmtId="14" fontId="7" fillId="0" borderId="0" xfId="98" applyNumberFormat="1" applyFont="1" applyFill="1" applyBorder="1" applyAlignment="1">
      <alignment horizontal="center" vertical="center"/>
      <protection/>
    </xf>
    <xf numFmtId="0" fontId="7" fillId="0" borderId="13" xfId="98" applyFont="1" applyFill="1" applyBorder="1" applyAlignment="1">
      <alignment horizontal="left" vertical="center"/>
      <protection/>
    </xf>
    <xf numFmtId="0" fontId="7" fillId="0" borderId="47" xfId="98" applyFont="1" applyFill="1" applyBorder="1" applyAlignment="1">
      <alignment horizontal="center" vertical="center"/>
      <protection/>
    </xf>
    <xf numFmtId="0" fontId="7" fillId="0" borderId="48" xfId="98" applyFont="1" applyFill="1" applyBorder="1" applyAlignment="1">
      <alignment horizontal="center" vertical="center"/>
      <protection/>
    </xf>
    <xf numFmtId="0" fontId="7" fillId="0" borderId="49" xfId="98" applyFont="1" applyFill="1" applyBorder="1" applyAlignment="1">
      <alignment horizontal="center" vertical="center"/>
      <protection/>
    </xf>
    <xf numFmtId="0" fontId="7" fillId="0" borderId="50" xfId="98" applyFont="1" applyFill="1" applyBorder="1" applyAlignment="1">
      <alignment horizontal="center" vertical="center" textRotation="90"/>
      <protection/>
    </xf>
    <xf numFmtId="0" fontId="7" fillId="0" borderId="15" xfId="98" applyFont="1" applyFill="1" applyBorder="1" applyAlignment="1">
      <alignment horizontal="center" vertical="center" textRotation="90"/>
      <protection/>
    </xf>
    <xf numFmtId="4" fontId="62" fillId="0" borderId="51" xfId="98" applyNumberFormat="1" applyFont="1" applyFill="1" applyBorder="1" applyAlignment="1">
      <alignment horizontal="right" vertical="center"/>
      <protection/>
    </xf>
    <xf numFmtId="4" fontId="62" fillId="0" borderId="52" xfId="98" applyNumberFormat="1" applyFont="1" applyFill="1" applyBorder="1" applyAlignment="1">
      <alignment horizontal="right" vertical="center"/>
      <protection/>
    </xf>
    <xf numFmtId="4" fontId="62" fillId="0" borderId="48" xfId="98" applyNumberFormat="1" applyFont="1" applyFill="1" applyBorder="1" applyAlignment="1">
      <alignment horizontal="right" vertical="center"/>
      <protection/>
    </xf>
    <xf numFmtId="4" fontId="62" fillId="0" borderId="53" xfId="98" applyNumberFormat="1" applyFont="1" applyFill="1" applyBorder="1" applyAlignment="1">
      <alignment horizontal="right" vertical="center"/>
      <protection/>
    </xf>
    <xf numFmtId="0" fontId="8" fillId="0" borderId="0" xfId="98" applyFont="1" applyFill="1" applyBorder="1" applyAlignment="1">
      <alignment horizontal="center" vertical="center" wrapText="1"/>
      <protection/>
    </xf>
    <xf numFmtId="0" fontId="7" fillId="0" borderId="50" xfId="98" applyFont="1" applyFill="1" applyBorder="1" applyAlignment="1">
      <alignment horizontal="center" vertical="center"/>
      <protection/>
    </xf>
    <xf numFmtId="0" fontId="7" fillId="0" borderId="15" xfId="98" applyFont="1" applyFill="1" applyBorder="1" applyAlignment="1">
      <alignment horizontal="center" vertical="center"/>
      <protection/>
    </xf>
    <xf numFmtId="0" fontId="7" fillId="0" borderId="14" xfId="98" applyFont="1" applyFill="1" applyBorder="1" applyAlignment="1">
      <alignment horizontal="center"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0" xfId="98" applyFont="1" applyFill="1" applyBorder="1" applyAlignment="1">
      <alignment horizontal="center" vertical="center"/>
      <protection/>
    </xf>
    <xf numFmtId="14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13" xfId="98" applyFont="1" applyFill="1" applyBorder="1" applyAlignment="1">
      <alignment horizontal="left" vertical="center"/>
      <protection/>
    </xf>
    <xf numFmtId="14" fontId="7" fillId="0" borderId="0" xfId="98" applyNumberFormat="1" applyFont="1" applyFill="1" applyBorder="1" applyAlignment="1">
      <alignment horizontal="center" vertical="center"/>
      <protection/>
    </xf>
    <xf numFmtId="4" fontId="62" fillId="0" borderId="47" xfId="98" applyNumberFormat="1" applyFont="1" applyFill="1" applyBorder="1" applyAlignment="1">
      <alignment horizontal="right" vertical="center"/>
      <protection/>
    </xf>
    <xf numFmtId="0" fontId="8" fillId="0" borderId="0" xfId="98" applyFont="1" applyFill="1" applyBorder="1" applyAlignment="1">
      <alignment horizontal="center"/>
      <protection/>
    </xf>
    <xf numFmtId="0" fontId="16" fillId="0" borderId="0" xfId="98" applyFont="1" applyFill="1" applyBorder="1" applyAlignment="1">
      <alignment horizontal="center"/>
      <protection/>
    </xf>
    <xf numFmtId="0" fontId="16" fillId="0" borderId="0" xfId="98" applyFont="1" applyFill="1" applyBorder="1" applyAlignment="1">
      <alignment horizontal="left" wrapText="1"/>
      <protection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98" applyFont="1" applyFill="1" applyBorder="1" applyAlignment="1">
      <alignment horizontal="center" vertical="center" wrapText="1"/>
      <protection/>
    </xf>
    <xf numFmtId="0" fontId="7" fillId="0" borderId="50" xfId="98" applyFont="1" applyFill="1" applyBorder="1" applyAlignment="1">
      <alignment horizontal="center" vertical="center" textRotation="90"/>
      <protection/>
    </xf>
    <xf numFmtId="0" fontId="7" fillId="0" borderId="15" xfId="98" applyFont="1" applyFill="1" applyBorder="1" applyAlignment="1">
      <alignment horizontal="center" vertical="center" textRotation="90"/>
      <protection/>
    </xf>
    <xf numFmtId="0" fontId="7" fillId="0" borderId="0" xfId="98" applyFont="1" applyFill="1" applyBorder="1" applyAlignment="1">
      <alignment horizontal="center" vertical="center" wrapText="1"/>
      <protection/>
    </xf>
    <xf numFmtId="0" fontId="7" fillId="0" borderId="14" xfId="98" applyFont="1" applyFill="1" applyBorder="1" applyAlignment="1">
      <alignment horizontal="center" vertical="center"/>
      <protection/>
    </xf>
    <xf numFmtId="0" fontId="7" fillId="0" borderId="50" xfId="98" applyFont="1" applyFill="1" applyBorder="1" applyAlignment="1">
      <alignment horizontal="center" vertical="center"/>
      <protection/>
    </xf>
    <xf numFmtId="0" fontId="7" fillId="0" borderId="15" xfId="98" applyFont="1" applyFill="1" applyBorder="1" applyAlignment="1">
      <alignment horizontal="center" vertical="center"/>
      <protection/>
    </xf>
  </cellXfs>
  <cellStyles count="8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Izcēlums1" xfId="27"/>
    <cellStyle name="40% - Izcēlums2" xfId="28"/>
    <cellStyle name="40% - Izcēlums3" xfId="29"/>
    <cellStyle name="40% - Izcēlums4" xfId="30"/>
    <cellStyle name="40% - Izcēlums5" xfId="31"/>
    <cellStyle name="40% - Izcēlums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Izcēlums1" xfId="39"/>
    <cellStyle name="60% - Izcēlums2" xfId="40"/>
    <cellStyle name="60% - Izcēlums3" xfId="41"/>
    <cellStyle name="60% - Izcēlums4" xfId="42"/>
    <cellStyle name="60% - Izcēlums5" xfId="43"/>
    <cellStyle name="60% - Izcēlums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rīdinājuma teksts" xfId="52"/>
    <cellStyle name="Comma 2 3 2" xfId="53"/>
    <cellStyle name="Excel Built-in Normal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Izcēlums1" xfId="62"/>
    <cellStyle name="Izcēlums2" xfId="63"/>
    <cellStyle name="Izcēlums3" xfId="64"/>
    <cellStyle name="Izcēlums4" xfId="65"/>
    <cellStyle name="Izcēlums5" xfId="66"/>
    <cellStyle name="Izcēlums6" xfId="67"/>
    <cellStyle name="Izvade" xfId="68"/>
    <cellStyle name="Comma" xfId="69"/>
    <cellStyle name="Comma [0]" xfId="70"/>
    <cellStyle name="Kopsumma" xfId="71"/>
    <cellStyle name="Labs" xfId="72"/>
    <cellStyle name="Neitrāls" xfId="73"/>
    <cellStyle name="Normal 10" xfId="74"/>
    <cellStyle name="Normal 2" xfId="75"/>
    <cellStyle name="Normal 2 2 2" xfId="76"/>
    <cellStyle name="Normal 3" xfId="77"/>
    <cellStyle name="Normal 4" xfId="78"/>
    <cellStyle name="Normal_Viinkalni" xfId="79"/>
    <cellStyle name="Nosaukums" xfId="80"/>
    <cellStyle name="Parasts 2" xfId="81"/>
    <cellStyle name="Paskaidrojošs teksts" xfId="82"/>
    <cellStyle name="Pārbaudes šūna" xfId="83"/>
    <cellStyle name="Piezīme" xfId="84"/>
    <cellStyle name="Percent" xfId="85"/>
    <cellStyle name="Saistīta šūna" xfId="86"/>
    <cellStyle name="Slikts" xfId="87"/>
    <cellStyle name="Stils 1" xfId="88"/>
    <cellStyle name="Style 1" xfId="89"/>
    <cellStyle name="Currency" xfId="90"/>
    <cellStyle name="Currency [0]" xfId="91"/>
    <cellStyle name="Virsraksts 1" xfId="92"/>
    <cellStyle name="Virsraksts 2" xfId="93"/>
    <cellStyle name="Virsraksts 3" xfId="94"/>
    <cellStyle name="Virsraksts 4" xfId="95"/>
    <cellStyle name="Обычный 2" xfId="96"/>
    <cellStyle name="Обычный_01.DPN_PINKI_TIPOGRAFIJA_KONTROLTAME_VADIMS-na sertifikat" xfId="97"/>
    <cellStyle name="Обычный_33. OZOLNIEKU NOVADA DOME_OZO SKOLA_TELPU, GAITENU, KAPNU TELPU REMONTS_TAME_VADIMS_2011_02_25_melnraksts" xfId="98"/>
    <cellStyle name="Обычный_33. OZOLNIEKU NOVADA DOME_OZO SKOLA_TELPU, GAITENU, KAPNU TELPU REMONTS_TAME_VADIMS_2011_02_25_melnraksts_09. ELITE BRAIN_ZIKI_KUTS BUVNIECIBA_TAME_2013_08_01+EL labots" xfId="99"/>
    <cellStyle name="Стиль 1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O35"/>
  <sheetViews>
    <sheetView showZeros="0" view="pageBreakPreview" zoomScaleSheetLayoutView="100" zoomScalePageLayoutView="0" workbookViewId="0" topLeftCell="A1">
      <selection activeCell="C11" sqref="C11:D11"/>
    </sheetView>
  </sheetViews>
  <sheetFormatPr defaultColWidth="9.140625" defaultRowHeight="12.75"/>
  <cols>
    <col min="1" max="2" width="9.140625" style="37" customWidth="1"/>
    <col min="3" max="3" width="51.421875" style="37" customWidth="1"/>
    <col min="4" max="4" width="40.8515625" style="37" customWidth="1"/>
    <col min="5" max="5" width="7.421875" style="37" customWidth="1"/>
    <col min="6" max="6" width="11.140625" style="37" customWidth="1"/>
    <col min="7" max="7" width="9.8515625" style="37" customWidth="1"/>
    <col min="8" max="8" width="33.00390625" style="37" customWidth="1"/>
    <col min="9" max="9" width="23.7109375" style="37" customWidth="1"/>
    <col min="10" max="16384" width="9.140625" style="37" customWidth="1"/>
  </cols>
  <sheetData>
    <row r="1" spans="4:9" ht="12.75">
      <c r="D1" s="66" t="s">
        <v>41</v>
      </c>
      <c r="E1" s="38"/>
      <c r="F1" s="38"/>
      <c r="G1" s="38"/>
      <c r="H1" s="39"/>
      <c r="I1" s="38"/>
    </row>
    <row r="2" spans="4:9" ht="12.75">
      <c r="D2" s="66" t="s">
        <v>70</v>
      </c>
      <c r="E2" s="39"/>
      <c r="F2" s="40"/>
      <c r="G2" s="38"/>
      <c r="H2" s="39"/>
      <c r="I2" s="38"/>
    </row>
    <row r="3" spans="4:9" ht="12.75">
      <c r="D3" s="66" t="s">
        <v>42</v>
      </c>
      <c r="E3" s="39"/>
      <c r="F3" s="38"/>
      <c r="G3" s="38"/>
      <c r="H3" s="39"/>
      <c r="I3" s="38"/>
    </row>
    <row r="4" ht="12.75">
      <c r="D4" s="41"/>
    </row>
    <row r="5" spans="1:15" ht="22.5" customHeight="1">
      <c r="A5" s="228" t="s">
        <v>43</v>
      </c>
      <c r="B5" s="228"/>
      <c r="C5" s="228"/>
      <c r="D5" s="228"/>
      <c r="E5" s="228"/>
      <c r="F5" s="42"/>
      <c r="G5" s="42"/>
      <c r="H5" s="43"/>
      <c r="I5" s="43"/>
      <c r="J5" s="43"/>
      <c r="K5" s="43"/>
      <c r="L5" s="43"/>
      <c r="M5" s="43"/>
      <c r="N5" s="43"/>
      <c r="O5" s="43"/>
    </row>
    <row r="6" spans="1:5" ht="14.25">
      <c r="A6" s="229" t="s">
        <v>44</v>
      </c>
      <c r="B6" s="229"/>
      <c r="C6" s="229"/>
      <c r="D6" s="229"/>
      <c r="E6" s="229"/>
    </row>
    <row r="7" spans="1:15" ht="15.75">
      <c r="A7" s="67"/>
      <c r="B7" s="67"/>
      <c r="C7" s="67"/>
      <c r="D7" s="67"/>
      <c r="E7" s="67"/>
      <c r="F7" s="42"/>
      <c r="G7" s="42"/>
      <c r="H7" s="43"/>
      <c r="I7" s="43"/>
      <c r="J7" s="43"/>
      <c r="K7" s="43"/>
      <c r="L7" s="43"/>
      <c r="M7" s="43"/>
      <c r="N7" s="43"/>
      <c r="O7" s="43"/>
    </row>
    <row r="8" spans="1:5" ht="27.75" customHeight="1">
      <c r="A8" s="68" t="s">
        <v>45</v>
      </c>
      <c r="B8" s="69"/>
      <c r="C8" s="230" t="s">
        <v>71</v>
      </c>
      <c r="D8" s="230"/>
      <c r="E8" s="76"/>
    </row>
    <row r="9" spans="1:5" ht="30" customHeight="1">
      <c r="A9" s="70" t="s">
        <v>46</v>
      </c>
      <c r="B9" s="71"/>
      <c r="C9" s="230" t="s">
        <v>72</v>
      </c>
      <c r="D9" s="230"/>
      <c r="E9" s="72"/>
    </row>
    <row r="10" spans="1:5" ht="20.25" customHeight="1">
      <c r="A10" s="70" t="s">
        <v>47</v>
      </c>
      <c r="B10" s="71"/>
      <c r="C10" s="73" t="s">
        <v>73</v>
      </c>
      <c r="D10" s="74"/>
      <c r="E10" s="74"/>
    </row>
    <row r="11" spans="1:6" ht="33" customHeight="1">
      <c r="A11" s="70" t="s">
        <v>48</v>
      </c>
      <c r="B11" s="87"/>
      <c r="C11" s="224" t="s">
        <v>308</v>
      </c>
      <c r="D11" s="224"/>
      <c r="E11" s="75"/>
      <c r="F11" s="75"/>
    </row>
    <row r="12" spans="1:5" ht="33.75" customHeight="1">
      <c r="A12" s="225" t="s">
        <v>49</v>
      </c>
      <c r="B12" s="225"/>
      <c r="C12" s="88"/>
      <c r="D12" s="69"/>
      <c r="E12" s="69"/>
    </row>
    <row r="13" spans="3:9" ht="15.75">
      <c r="C13" s="44" t="s">
        <v>29</v>
      </c>
      <c r="F13" s="45"/>
      <c r="G13" s="45"/>
      <c r="H13" s="231"/>
      <c r="I13" s="231"/>
    </row>
    <row r="15" spans="1:4" ht="12.75">
      <c r="A15" s="223" t="s">
        <v>2</v>
      </c>
      <c r="B15" s="223"/>
      <c r="C15" s="78" t="s">
        <v>1</v>
      </c>
      <c r="D15" s="78" t="s">
        <v>37</v>
      </c>
    </row>
    <row r="16" spans="1:4" ht="40.5">
      <c r="A16" s="226">
        <v>1</v>
      </c>
      <c r="B16" s="226"/>
      <c r="C16" s="79" t="s">
        <v>72</v>
      </c>
      <c r="D16" s="79"/>
    </row>
    <row r="17" spans="1:4" ht="15.75">
      <c r="A17" s="227" t="s">
        <v>38</v>
      </c>
      <c r="B17" s="227"/>
      <c r="C17" s="227"/>
      <c r="D17" s="80"/>
    </row>
    <row r="18" spans="1:4" ht="15.75">
      <c r="A18" s="223" t="s">
        <v>3</v>
      </c>
      <c r="B18" s="223"/>
      <c r="C18" s="223"/>
      <c r="D18" s="81"/>
    </row>
    <row r="21" spans="2:4" ht="12.75">
      <c r="B21" s="41" t="s">
        <v>60</v>
      </c>
      <c r="C21" s="6"/>
      <c r="D21" s="46"/>
    </row>
    <row r="22" ht="12.75">
      <c r="C22" s="47" t="s">
        <v>28</v>
      </c>
    </row>
    <row r="24" ht="12.75">
      <c r="B24" s="48" t="s">
        <v>6</v>
      </c>
    </row>
    <row r="26" spans="2:4" ht="12.75">
      <c r="B26" s="41" t="s">
        <v>7</v>
      </c>
      <c r="C26" s="5">
        <f>C21</f>
        <v>0</v>
      </c>
      <c r="D26" s="46">
        <f>D21</f>
        <v>0</v>
      </c>
    </row>
    <row r="27" ht="12.75">
      <c r="C27" s="47" t="s">
        <v>28</v>
      </c>
    </row>
    <row r="29" spans="2:3" ht="13.5" customHeight="1">
      <c r="B29" s="48" t="str">
        <f>B24</f>
        <v>Sertifikāta Nr.:</v>
      </c>
      <c r="C29" s="37">
        <f>C24</f>
        <v>0</v>
      </c>
    </row>
    <row r="31" spans="2:4" ht="18" customHeight="1">
      <c r="B31" s="66" t="s">
        <v>50</v>
      </c>
      <c r="C31" s="83"/>
      <c r="D31" s="82"/>
    </row>
    <row r="32" spans="2:4" ht="18" customHeight="1">
      <c r="B32" s="66" t="s">
        <v>51</v>
      </c>
      <c r="C32" s="84"/>
      <c r="D32" s="51"/>
    </row>
    <row r="33" spans="2:4" ht="27" customHeight="1">
      <c r="B33" s="85" t="s">
        <v>52</v>
      </c>
      <c r="C33" s="83"/>
      <c r="D33" s="51"/>
    </row>
    <row r="34" spans="2:4" ht="19.5" customHeight="1">
      <c r="B34" s="66" t="s">
        <v>53</v>
      </c>
      <c r="C34" s="83"/>
      <c r="D34" s="51"/>
    </row>
    <row r="35" spans="2:3" ht="12.75">
      <c r="B35" s="66" t="s">
        <v>54</v>
      </c>
      <c r="C35"/>
    </row>
  </sheetData>
  <sheetProtection/>
  <mergeCells count="11">
    <mergeCell ref="A5:E5"/>
    <mergeCell ref="A6:E6"/>
    <mergeCell ref="C8:D8"/>
    <mergeCell ref="C9:D9"/>
    <mergeCell ref="H13:I13"/>
    <mergeCell ref="A18:C18"/>
    <mergeCell ref="C11:D11"/>
    <mergeCell ref="A12:B12"/>
    <mergeCell ref="A15:B15"/>
    <mergeCell ref="A16:B16"/>
    <mergeCell ref="A17:C17"/>
  </mergeCells>
  <printOptions/>
  <pageMargins left="0.48" right="0.67" top="1" bottom="0.82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Y34"/>
  <sheetViews>
    <sheetView showZeros="0" view="pageBreakPreview" zoomScale="120" zoomScaleSheetLayoutView="120" zoomScalePageLayoutView="0" workbookViewId="0" topLeftCell="A13">
      <selection activeCell="D22" sqref="D22:E22"/>
    </sheetView>
  </sheetViews>
  <sheetFormatPr defaultColWidth="9.140625" defaultRowHeight="12.75" outlineLevelCol="1"/>
  <cols>
    <col min="1" max="1" width="3.00390625" style="37" customWidth="1"/>
    <col min="2" max="2" width="6.7109375" style="37" customWidth="1"/>
    <col min="3" max="3" width="9.28125" style="37" customWidth="1"/>
    <col min="4" max="4" width="35.140625" style="37" customWidth="1"/>
    <col min="5" max="5" width="6.421875" style="37" bestFit="1" customWidth="1" outlineLevel="1"/>
    <col min="6" max="6" width="11.140625" style="37" customWidth="1"/>
    <col min="7" max="7" width="10.00390625" style="37" customWidth="1"/>
    <col min="8" max="8" width="11.140625" style="37" customWidth="1"/>
    <col min="9" max="10" width="10.00390625" style="37" customWidth="1"/>
    <col min="11" max="11" width="15.00390625" style="37" customWidth="1"/>
    <col min="12" max="16384" width="9.140625" style="37" customWidth="1"/>
  </cols>
  <sheetData>
    <row r="1" spans="4:10" ht="12.75">
      <c r="D1" s="49"/>
      <c r="E1" s="38"/>
      <c r="F1" s="38"/>
      <c r="G1" s="38"/>
      <c r="H1" s="86"/>
      <c r="I1" s="86"/>
      <c r="J1" s="66" t="s">
        <v>41</v>
      </c>
    </row>
    <row r="2" spans="4:10" ht="12.75">
      <c r="D2" s="49"/>
      <c r="E2" s="38"/>
      <c r="F2" s="38"/>
      <c r="G2" s="38"/>
      <c r="H2" s="64"/>
      <c r="I2" s="64"/>
      <c r="J2" s="66" t="s">
        <v>70</v>
      </c>
    </row>
    <row r="3" spans="4:10" ht="12.75">
      <c r="D3" s="49"/>
      <c r="E3" s="38"/>
      <c r="F3" s="38"/>
      <c r="G3" s="38"/>
      <c r="H3" s="64"/>
      <c r="I3" s="64"/>
      <c r="J3" s="66" t="s">
        <v>42</v>
      </c>
    </row>
    <row r="4" spans="1:10" ht="15.75">
      <c r="A4" s="228" t="s">
        <v>43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4.25">
      <c r="A5" s="229" t="s">
        <v>44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4.25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30" customHeight="1">
      <c r="A7" s="68" t="s">
        <v>45</v>
      </c>
      <c r="B7" s="69"/>
      <c r="C7" s="67"/>
      <c r="D7" s="230" t="s">
        <v>71</v>
      </c>
      <c r="E7" s="230"/>
      <c r="F7" s="230"/>
      <c r="G7" s="230"/>
      <c r="H7" s="230"/>
      <c r="I7" s="230"/>
      <c r="J7" s="230"/>
    </row>
    <row r="8" spans="1:10" ht="33.75" customHeight="1">
      <c r="A8" s="70" t="s">
        <v>46</v>
      </c>
      <c r="B8" s="71"/>
      <c r="C8" s="67"/>
      <c r="D8" s="230" t="s">
        <v>72</v>
      </c>
      <c r="E8" s="230"/>
      <c r="F8" s="230"/>
      <c r="G8" s="230"/>
      <c r="H8" s="230"/>
      <c r="I8" s="230"/>
      <c r="J8" s="230"/>
    </row>
    <row r="9" spans="1:10" ht="18" customHeight="1">
      <c r="A9" s="70" t="s">
        <v>47</v>
      </c>
      <c r="B9" s="71"/>
      <c r="C9" s="67"/>
      <c r="D9" s="252" t="s">
        <v>73</v>
      </c>
      <c r="E9" s="252"/>
      <c r="F9" s="252"/>
      <c r="G9" s="252"/>
      <c r="H9" s="252"/>
      <c r="I9" s="252"/>
      <c r="J9" s="252"/>
    </row>
    <row r="10" spans="1:10" ht="27" customHeight="1">
      <c r="A10" s="70" t="s">
        <v>48</v>
      </c>
      <c r="B10" s="87"/>
      <c r="D10" s="224" t="s">
        <v>308</v>
      </c>
      <c r="E10" s="224"/>
      <c r="F10" s="224"/>
      <c r="G10" s="224"/>
      <c r="H10" s="224"/>
      <c r="I10" s="224"/>
      <c r="J10" s="224"/>
    </row>
    <row r="11" spans="1:10" ht="32.25" customHeight="1">
      <c r="A11" s="225" t="s">
        <v>49</v>
      </c>
      <c r="B11" s="225"/>
      <c r="C11" s="225"/>
      <c r="D11" s="104"/>
      <c r="E11" s="105"/>
      <c r="F11" s="105"/>
      <c r="G11" s="105"/>
      <c r="H11" s="106"/>
      <c r="I11" s="106"/>
      <c r="J11" s="107"/>
    </row>
    <row r="12" spans="1:10" ht="10.5" customHeight="1">
      <c r="A12" s="77"/>
      <c r="B12" s="77"/>
      <c r="C12" s="77"/>
      <c r="D12" s="49"/>
      <c r="E12" s="38"/>
      <c r="F12" s="38"/>
      <c r="G12" s="38"/>
      <c r="H12" s="64"/>
      <c r="I12" s="64"/>
      <c r="J12" s="66"/>
    </row>
    <row r="13" spans="1:10" ht="18.75">
      <c r="A13" s="253" t="s">
        <v>8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2.75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s="51" customFormat="1" ht="15">
      <c r="A15" s="52"/>
      <c r="B15" s="52"/>
      <c r="C15" s="52"/>
      <c r="D15" s="54" t="s">
        <v>74</v>
      </c>
      <c r="E15" s="259"/>
      <c r="F15" s="259"/>
      <c r="G15" s="89"/>
      <c r="H15" s="89"/>
      <c r="I15" s="53"/>
      <c r="J15" s="53"/>
    </row>
    <row r="16" ht="13.5" thickBot="1"/>
    <row r="17" spans="1:10" ht="20.25" customHeight="1">
      <c r="A17" s="256" t="s">
        <v>0</v>
      </c>
      <c r="B17" s="254" t="s">
        <v>10</v>
      </c>
      <c r="C17" s="254" t="s">
        <v>11</v>
      </c>
      <c r="D17" s="260" t="s">
        <v>12</v>
      </c>
      <c r="E17" s="261"/>
      <c r="F17" s="249" t="s">
        <v>35</v>
      </c>
      <c r="G17" s="249" t="s">
        <v>13</v>
      </c>
      <c r="H17" s="249"/>
      <c r="I17" s="249"/>
      <c r="J17" s="250" t="s">
        <v>14</v>
      </c>
    </row>
    <row r="18" spans="1:10" ht="51" customHeight="1" thickBot="1">
      <c r="A18" s="257"/>
      <c r="B18" s="255"/>
      <c r="C18" s="255"/>
      <c r="D18" s="262"/>
      <c r="E18" s="263"/>
      <c r="F18" s="258"/>
      <c r="G18" s="98" t="s">
        <v>31</v>
      </c>
      <c r="H18" s="98" t="s">
        <v>67</v>
      </c>
      <c r="I18" s="98" t="s">
        <v>32</v>
      </c>
      <c r="J18" s="251"/>
    </row>
    <row r="19" spans="1:10" s="4" customFormat="1" ht="25.5" customHeight="1">
      <c r="A19" s="1">
        <v>1</v>
      </c>
      <c r="B19" s="166"/>
      <c r="C19" s="148" t="s">
        <v>75</v>
      </c>
      <c r="D19" s="234" t="s">
        <v>76</v>
      </c>
      <c r="E19" s="234"/>
      <c r="F19" s="2"/>
      <c r="G19" s="2"/>
      <c r="H19" s="2"/>
      <c r="I19" s="2"/>
      <c r="J19" s="3"/>
    </row>
    <row r="20" spans="1:10" s="4" customFormat="1" ht="13.5" customHeight="1">
      <c r="A20" s="96">
        <v>2</v>
      </c>
      <c r="B20" s="146"/>
      <c r="C20" s="146" t="s">
        <v>55</v>
      </c>
      <c r="D20" s="235" t="s">
        <v>287</v>
      </c>
      <c r="E20" s="235"/>
      <c r="F20" s="95"/>
      <c r="G20" s="95"/>
      <c r="H20" s="95"/>
      <c r="I20" s="95"/>
      <c r="J20" s="97"/>
    </row>
    <row r="21" spans="1:10" s="4" customFormat="1" ht="13.5" customHeight="1">
      <c r="A21" s="96">
        <v>3</v>
      </c>
      <c r="B21" s="146"/>
      <c r="C21" s="146" t="s">
        <v>59</v>
      </c>
      <c r="D21" s="235" t="s">
        <v>302</v>
      </c>
      <c r="E21" s="235"/>
      <c r="F21" s="95"/>
      <c r="G21" s="95"/>
      <c r="H21" s="95"/>
      <c r="I21" s="95"/>
      <c r="J21" s="97"/>
    </row>
    <row r="22" spans="1:10" s="4" customFormat="1" ht="13.5" customHeight="1">
      <c r="A22" s="96">
        <v>4</v>
      </c>
      <c r="B22" s="146"/>
      <c r="C22" s="146" t="s">
        <v>307</v>
      </c>
      <c r="D22" s="235" t="s">
        <v>362</v>
      </c>
      <c r="E22" s="235"/>
      <c r="F22" s="95"/>
      <c r="G22" s="95"/>
      <c r="H22" s="95"/>
      <c r="I22" s="95"/>
      <c r="J22" s="97"/>
    </row>
    <row r="23" spans="1:10" s="4" customFormat="1" ht="13.5" customHeight="1" thickBot="1">
      <c r="A23" s="232" t="s">
        <v>4</v>
      </c>
      <c r="B23" s="233"/>
      <c r="C23" s="233"/>
      <c r="D23" s="233"/>
      <c r="E23" s="90"/>
      <c r="F23" s="91"/>
      <c r="G23" s="92"/>
      <c r="H23" s="93"/>
      <c r="I23" s="93"/>
      <c r="J23" s="94"/>
    </row>
    <row r="24" spans="1:10" s="4" customFormat="1" ht="13.5" customHeight="1">
      <c r="A24" s="247" t="s">
        <v>36</v>
      </c>
      <c r="B24" s="248"/>
      <c r="C24" s="248"/>
      <c r="D24" s="248"/>
      <c r="E24" s="150" t="s">
        <v>57</v>
      </c>
      <c r="F24" s="57"/>
      <c r="G24" s="37"/>
      <c r="H24" s="37"/>
      <c r="I24" s="37"/>
      <c r="J24" s="37"/>
    </row>
    <row r="25" spans="1:10" s="4" customFormat="1" ht="13.5" customHeight="1">
      <c r="A25" s="238" t="s">
        <v>15</v>
      </c>
      <c r="B25" s="239"/>
      <c r="C25" s="239"/>
      <c r="D25" s="239"/>
      <c r="E25" s="151"/>
      <c r="F25" s="58"/>
      <c r="G25" s="37"/>
      <c r="H25" s="37"/>
      <c r="I25" s="37"/>
      <c r="J25" s="37"/>
    </row>
    <row r="26" spans="1:11" ht="13.5" thickBot="1">
      <c r="A26" s="240" t="s">
        <v>56</v>
      </c>
      <c r="B26" s="241"/>
      <c r="C26" s="241"/>
      <c r="D26" s="241"/>
      <c r="E26" s="152" t="s">
        <v>57</v>
      </c>
      <c r="F26" s="58"/>
      <c r="K26" s="56"/>
    </row>
    <row r="27" spans="1:9" ht="13.5" thickBot="1">
      <c r="A27" s="242" t="s">
        <v>16</v>
      </c>
      <c r="B27" s="243"/>
      <c r="C27" s="243"/>
      <c r="D27" s="243"/>
      <c r="E27" s="55"/>
      <c r="F27" s="59"/>
      <c r="H27" s="237"/>
      <c r="I27" s="237"/>
    </row>
    <row r="28" spans="1:9" ht="12.75">
      <c r="A28" s="99"/>
      <c r="B28" s="99"/>
      <c r="C28" s="99"/>
      <c r="D28" s="99"/>
      <c r="E28" s="100"/>
      <c r="F28" s="101"/>
      <c r="H28" s="65"/>
      <c r="I28" s="65"/>
    </row>
    <row r="29" spans="1:25" ht="15.75">
      <c r="A29" s="99"/>
      <c r="B29" s="99"/>
      <c r="C29" s="99"/>
      <c r="D29" s="99"/>
      <c r="E29" s="100"/>
      <c r="F29" s="101"/>
      <c r="H29" s="65"/>
      <c r="I29" s="65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11" ht="12.75">
      <c r="A30" s="102" t="s">
        <v>60</v>
      </c>
      <c r="B30" s="103"/>
      <c r="C30" s="244"/>
      <c r="D30" s="244"/>
      <c r="E30"/>
      <c r="F30" s="102" t="s">
        <v>7</v>
      </c>
      <c r="G30" s="83"/>
      <c r="H30" s="83"/>
      <c r="I30" s="83"/>
      <c r="J30" s="83"/>
      <c r="K30" s="60"/>
    </row>
    <row r="31" spans="1:11" ht="12.75">
      <c r="A31" s="23"/>
      <c r="B31" s="245" t="s">
        <v>28</v>
      </c>
      <c r="C31" s="245"/>
      <c r="D31" s="245"/>
      <c r="E31" s="23"/>
      <c r="F31"/>
      <c r="G31" s="246" t="s">
        <v>28</v>
      </c>
      <c r="H31" s="246"/>
      <c r="I31" s="246"/>
      <c r="J31" s="246"/>
      <c r="K31" s="60"/>
    </row>
    <row r="32" spans="2:11" ht="12.75">
      <c r="B32" s="63" t="s">
        <v>6</v>
      </c>
      <c r="E32" s="61"/>
      <c r="F32" s="63" t="s">
        <v>6</v>
      </c>
      <c r="H32" s="62"/>
      <c r="K32" s="60"/>
    </row>
    <row r="33" ht="12.75">
      <c r="K33" s="60"/>
    </row>
    <row r="34" spans="1:11" ht="12.75" customHeight="1">
      <c r="A34" s="236"/>
      <c r="B34" s="236"/>
      <c r="C34" s="236"/>
      <c r="K34" s="60"/>
    </row>
  </sheetData>
  <sheetProtection/>
  <mergeCells count="30">
    <mergeCell ref="A4:J4"/>
    <mergeCell ref="G17:I17"/>
    <mergeCell ref="J17:J18"/>
    <mergeCell ref="D10:J10"/>
    <mergeCell ref="D8:J8"/>
    <mergeCell ref="D9:J9"/>
    <mergeCell ref="A13:J13"/>
    <mergeCell ref="A5:J5"/>
    <mergeCell ref="D7:J7"/>
    <mergeCell ref="B17:B18"/>
    <mergeCell ref="A17:A18"/>
    <mergeCell ref="F17:F18"/>
    <mergeCell ref="C17:C18"/>
    <mergeCell ref="A11:C11"/>
    <mergeCell ref="E15:F15"/>
    <mergeCell ref="D17:E18"/>
    <mergeCell ref="A23:D23"/>
    <mergeCell ref="D19:E19"/>
    <mergeCell ref="D20:E20"/>
    <mergeCell ref="A34:C34"/>
    <mergeCell ref="H27:I27"/>
    <mergeCell ref="A25:D25"/>
    <mergeCell ref="A26:D26"/>
    <mergeCell ref="A27:D27"/>
    <mergeCell ref="C30:D30"/>
    <mergeCell ref="B31:D31"/>
    <mergeCell ref="G31:J31"/>
    <mergeCell ref="A24:D24"/>
    <mergeCell ref="D21:E21"/>
    <mergeCell ref="D22:E22"/>
  </mergeCells>
  <printOptions/>
  <pageMargins left="0.5511811023622047" right="0.5118110236220472" top="0.984251968503937" bottom="0.8267716535433072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1"/>
  <sheetViews>
    <sheetView view="pageBreakPreview" zoomScaleSheetLayoutView="100" zoomScalePageLayoutView="0" workbookViewId="0" topLeftCell="A104">
      <selection activeCell="L38" sqref="L38"/>
    </sheetView>
  </sheetViews>
  <sheetFormatPr defaultColWidth="9.140625" defaultRowHeight="12.75"/>
  <cols>
    <col min="1" max="1" width="4.140625" style="26" customWidth="1"/>
    <col min="2" max="2" width="13.140625" style="32" customWidth="1"/>
    <col min="3" max="3" width="42.421875" style="35" customWidth="1"/>
    <col min="4" max="4" width="7.7109375" style="35" customWidth="1"/>
    <col min="5" max="5" width="7.8515625" style="35" customWidth="1"/>
    <col min="6" max="6" width="5.7109375" style="32" bestFit="1" customWidth="1"/>
    <col min="7" max="7" width="5.7109375" style="26" bestFit="1" customWidth="1"/>
    <col min="8" max="8" width="7.28125" style="26" customWidth="1"/>
    <col min="9" max="9" width="6.7109375" style="26" bestFit="1" customWidth="1"/>
    <col min="10" max="10" width="7.00390625" style="26" bestFit="1" customWidth="1"/>
    <col min="11" max="11" width="7.00390625" style="26" customWidth="1"/>
    <col min="12" max="16" width="8.421875" style="26" customWidth="1"/>
    <col min="17" max="16384" width="9.140625" style="26" customWidth="1"/>
  </cols>
  <sheetData>
    <row r="1" spans="2:16" ht="12.75">
      <c r="B1" s="24"/>
      <c r="C1" s="25"/>
      <c r="D1" s="25"/>
      <c r="E1" s="25"/>
      <c r="F1" s="24"/>
      <c r="P1" s="66" t="s">
        <v>41</v>
      </c>
    </row>
    <row r="2" spans="2:16" ht="12.75">
      <c r="B2" s="24"/>
      <c r="C2" s="25"/>
      <c r="D2" s="25"/>
      <c r="E2" s="25"/>
      <c r="F2" s="24"/>
      <c r="P2" s="66" t="s">
        <v>70</v>
      </c>
    </row>
    <row r="3" spans="2:16" ht="12.75">
      <c r="B3" s="24"/>
      <c r="C3" s="25"/>
      <c r="D3" s="25"/>
      <c r="E3" s="25"/>
      <c r="F3" s="24"/>
      <c r="P3" s="66" t="s">
        <v>42</v>
      </c>
    </row>
    <row r="4" spans="1:16" s="24" customFormat="1" ht="15.75">
      <c r="A4" s="228" t="s">
        <v>43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s="24" customFormat="1" ht="14.25">
      <c r="A5" s="229" t="s">
        <v>44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s="24" customFormat="1" ht="18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24" customFormat="1" ht="31.5" customHeight="1">
      <c r="A7" s="68" t="s">
        <v>45</v>
      </c>
      <c r="B7" s="69"/>
      <c r="C7" s="230" t="s">
        <v>71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s="24" customFormat="1" ht="15">
      <c r="A8" s="70" t="s">
        <v>46</v>
      </c>
      <c r="B8" s="71"/>
      <c r="C8" s="230" t="s">
        <v>72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s="24" customFormat="1" ht="15">
      <c r="A9" s="70" t="s">
        <v>47</v>
      </c>
      <c r="B9" s="71"/>
      <c r="C9" s="252" t="s">
        <v>73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s="24" customFormat="1" ht="15">
      <c r="A10" s="70" t="s">
        <v>48</v>
      </c>
      <c r="B10" s="87"/>
      <c r="C10" s="224" t="s">
        <v>308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s="24" customFormat="1" ht="28.5" customHeight="1">
      <c r="A11" s="225" t="s">
        <v>49</v>
      </c>
      <c r="B11" s="225"/>
      <c r="C11" s="108"/>
      <c r="D11" s="104"/>
      <c r="E11" s="105"/>
      <c r="F11" s="105"/>
      <c r="G11" s="105"/>
      <c r="H11" s="106"/>
      <c r="I11" s="106"/>
      <c r="J11" s="107"/>
      <c r="K11" s="67"/>
      <c r="L11" s="67"/>
      <c r="M11" s="67"/>
      <c r="N11" s="67"/>
      <c r="O11" s="67"/>
      <c r="P11" s="67"/>
    </row>
    <row r="12" spans="1:16" s="24" customFormat="1" ht="6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s="24" customFormat="1" ht="12.75" customHeight="1">
      <c r="A13" s="278" t="s">
        <v>61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s="24" customFormat="1" ht="12.75" customHeight="1">
      <c r="A14" s="278" t="s">
        <v>76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</row>
    <row r="15" spans="3:14" s="24" customFormat="1" ht="12.75">
      <c r="C15" s="266" t="s">
        <v>9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</row>
    <row r="16" spans="2:16" ht="13.5" thickBot="1">
      <c r="B16" s="26"/>
      <c r="C16" s="26"/>
      <c r="D16" s="26"/>
      <c r="E16" s="26"/>
      <c r="F16" s="26"/>
      <c r="I16" s="28"/>
      <c r="J16" s="28"/>
      <c r="K16" s="28"/>
      <c r="L16" s="27"/>
      <c r="M16" s="27"/>
      <c r="N16" s="27"/>
      <c r="O16" s="29"/>
      <c r="P16" s="29"/>
    </row>
    <row r="17" spans="1:16" s="7" customFormat="1" ht="13.5" customHeight="1" thickBot="1">
      <c r="A17" s="272" t="s">
        <v>0</v>
      </c>
      <c r="B17" s="272" t="s">
        <v>17</v>
      </c>
      <c r="C17" s="279" t="s">
        <v>18</v>
      </c>
      <c r="D17" s="272" t="s">
        <v>19</v>
      </c>
      <c r="E17" s="272" t="s">
        <v>20</v>
      </c>
      <c r="F17" s="269" t="s">
        <v>21</v>
      </c>
      <c r="G17" s="270"/>
      <c r="H17" s="270"/>
      <c r="I17" s="270"/>
      <c r="J17" s="270"/>
      <c r="K17" s="271"/>
      <c r="L17" s="269" t="s">
        <v>22</v>
      </c>
      <c r="M17" s="270"/>
      <c r="N17" s="270"/>
      <c r="O17" s="270"/>
      <c r="P17" s="271"/>
    </row>
    <row r="18" spans="1:16" s="7" customFormat="1" ht="69.75" customHeight="1" thickBot="1">
      <c r="A18" s="273"/>
      <c r="B18" s="273"/>
      <c r="C18" s="280"/>
      <c r="D18" s="273"/>
      <c r="E18" s="273"/>
      <c r="F18" s="8" t="s">
        <v>23</v>
      </c>
      <c r="G18" s="9" t="s">
        <v>30</v>
      </c>
      <c r="H18" s="9" t="s">
        <v>31</v>
      </c>
      <c r="I18" s="9" t="s">
        <v>68</v>
      </c>
      <c r="J18" s="9" t="s">
        <v>32</v>
      </c>
      <c r="K18" s="8" t="s">
        <v>33</v>
      </c>
      <c r="L18" s="9" t="s">
        <v>24</v>
      </c>
      <c r="M18" s="9" t="s">
        <v>31</v>
      </c>
      <c r="N18" s="9" t="s">
        <v>68</v>
      </c>
      <c r="O18" s="9" t="s">
        <v>32</v>
      </c>
      <c r="P18" s="9" t="s">
        <v>34</v>
      </c>
    </row>
    <row r="19" spans="1:16" s="7" customFormat="1" ht="13.5" thickBot="1">
      <c r="A19" s="16" t="s">
        <v>25</v>
      </c>
      <c r="B19" s="17" t="s">
        <v>26</v>
      </c>
      <c r="C19" s="18">
        <v>3</v>
      </c>
      <c r="D19" s="19">
        <v>4</v>
      </c>
      <c r="E19" s="18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ht="30.75" customHeight="1">
      <c r="A20" s="181"/>
      <c r="B20" s="182"/>
      <c r="C20" s="183" t="s">
        <v>77</v>
      </c>
      <c r="D20" s="182"/>
      <c r="E20" s="184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s="36" customFormat="1" ht="12.75">
      <c r="A21" s="167">
        <v>1</v>
      </c>
      <c r="B21" s="168"/>
      <c r="C21" s="171" t="s">
        <v>78</v>
      </c>
      <c r="D21" s="168" t="s">
        <v>58</v>
      </c>
      <c r="E21" s="170">
        <v>187.5</v>
      </c>
      <c r="F21" s="15"/>
      <c r="G21" s="20"/>
      <c r="H21" s="21"/>
      <c r="I21" s="20"/>
      <c r="J21" s="20"/>
      <c r="K21" s="20"/>
      <c r="L21" s="20"/>
      <c r="M21" s="20"/>
      <c r="N21" s="20"/>
      <c r="O21" s="20"/>
      <c r="P21" s="22"/>
    </row>
    <row r="22" spans="1:16" s="36" customFormat="1" ht="12.75">
      <c r="A22" s="167">
        <v>2</v>
      </c>
      <c r="B22" s="168"/>
      <c r="C22" s="171" t="s">
        <v>79</v>
      </c>
      <c r="D22" s="168" t="s">
        <v>39</v>
      </c>
      <c r="E22" s="170">
        <v>2</v>
      </c>
      <c r="F22" s="15"/>
      <c r="G22" s="20"/>
      <c r="H22" s="21"/>
      <c r="I22" s="20"/>
      <c r="J22" s="20"/>
      <c r="K22" s="20"/>
      <c r="L22" s="20"/>
      <c r="M22" s="20"/>
      <c r="N22" s="20"/>
      <c r="O22" s="20"/>
      <c r="P22" s="22"/>
    </row>
    <row r="23" spans="1:16" s="36" customFormat="1" ht="12.75">
      <c r="A23" s="167">
        <v>3</v>
      </c>
      <c r="B23" s="168"/>
      <c r="C23" s="171" t="s">
        <v>80</v>
      </c>
      <c r="D23" s="170" t="s">
        <v>81</v>
      </c>
      <c r="E23" s="170">
        <v>1</v>
      </c>
      <c r="F23" s="15"/>
      <c r="G23" s="20"/>
      <c r="H23" s="21"/>
      <c r="I23" s="20"/>
      <c r="J23" s="20"/>
      <c r="K23" s="20"/>
      <c r="L23" s="20"/>
      <c r="M23" s="20"/>
      <c r="N23" s="20"/>
      <c r="O23" s="20"/>
      <c r="P23" s="22"/>
    </row>
    <row r="24" spans="1:16" s="36" customFormat="1" ht="12.75">
      <c r="A24" s="167"/>
      <c r="B24" s="168"/>
      <c r="C24" s="171" t="s">
        <v>82</v>
      </c>
      <c r="D24" s="170" t="s">
        <v>325</v>
      </c>
      <c r="E24" s="170">
        <v>1</v>
      </c>
      <c r="F24" s="15"/>
      <c r="G24" s="20"/>
      <c r="H24" s="21"/>
      <c r="I24" s="20"/>
      <c r="J24" s="20"/>
      <c r="K24" s="20"/>
      <c r="L24" s="20"/>
      <c r="M24" s="20"/>
      <c r="N24" s="20"/>
      <c r="O24" s="20"/>
      <c r="P24" s="22"/>
    </row>
    <row r="25" spans="1:16" s="36" customFormat="1" ht="12.75">
      <c r="A25" s="167">
        <v>4</v>
      </c>
      <c r="B25" s="168"/>
      <c r="C25" s="171" t="s">
        <v>83</v>
      </c>
      <c r="D25" s="170" t="s">
        <v>39</v>
      </c>
      <c r="E25" s="170">
        <v>1</v>
      </c>
      <c r="F25" s="15"/>
      <c r="G25" s="20"/>
      <c r="H25" s="21"/>
      <c r="I25" s="20"/>
      <c r="J25" s="20"/>
      <c r="K25" s="20"/>
      <c r="L25" s="20"/>
      <c r="M25" s="20"/>
      <c r="N25" s="20"/>
      <c r="O25" s="20"/>
      <c r="P25" s="22"/>
    </row>
    <row r="26" spans="1:16" s="36" customFormat="1" ht="12.75">
      <c r="A26" s="167">
        <v>5</v>
      </c>
      <c r="B26" s="168"/>
      <c r="C26" s="171" t="s">
        <v>84</v>
      </c>
      <c r="D26" s="170" t="s">
        <v>325</v>
      </c>
      <c r="E26" s="170">
        <v>1</v>
      </c>
      <c r="F26" s="15"/>
      <c r="G26" s="20"/>
      <c r="H26" s="21"/>
      <c r="I26" s="20"/>
      <c r="J26" s="20"/>
      <c r="K26" s="20"/>
      <c r="L26" s="20"/>
      <c r="M26" s="20"/>
      <c r="N26" s="20"/>
      <c r="O26" s="20"/>
      <c r="P26" s="22"/>
    </row>
    <row r="27" spans="1:16" s="36" customFormat="1" ht="12.75">
      <c r="A27" s="167">
        <v>6</v>
      </c>
      <c r="B27" s="168"/>
      <c r="C27" s="171" t="s">
        <v>85</v>
      </c>
      <c r="D27" s="170" t="s">
        <v>81</v>
      </c>
      <c r="E27" s="170">
        <v>1</v>
      </c>
      <c r="F27" s="15"/>
      <c r="G27" s="20"/>
      <c r="H27" s="21"/>
      <c r="I27" s="20"/>
      <c r="J27" s="20"/>
      <c r="K27" s="20"/>
      <c r="L27" s="20"/>
      <c r="M27" s="20"/>
      <c r="N27" s="20"/>
      <c r="O27" s="20"/>
      <c r="P27" s="22"/>
    </row>
    <row r="28" spans="1:16" s="36" customFormat="1" ht="12.75">
      <c r="A28" s="167">
        <v>7</v>
      </c>
      <c r="B28" s="168"/>
      <c r="C28" s="171" t="s">
        <v>86</v>
      </c>
      <c r="D28" s="170" t="s">
        <v>65</v>
      </c>
      <c r="E28" s="170">
        <v>3</v>
      </c>
      <c r="F28" s="15"/>
      <c r="G28" s="20"/>
      <c r="H28" s="21"/>
      <c r="I28" s="20"/>
      <c r="J28" s="20"/>
      <c r="K28" s="20"/>
      <c r="L28" s="20"/>
      <c r="M28" s="20"/>
      <c r="N28" s="20"/>
      <c r="O28" s="20"/>
      <c r="P28" s="22"/>
    </row>
    <row r="29" spans="1:16" s="36" customFormat="1" ht="12.75">
      <c r="A29" s="167">
        <v>8</v>
      </c>
      <c r="B29" s="168"/>
      <c r="C29" s="171" t="s">
        <v>87</v>
      </c>
      <c r="D29" s="170" t="s">
        <v>39</v>
      </c>
      <c r="E29" s="170">
        <v>3</v>
      </c>
      <c r="F29" s="15"/>
      <c r="G29" s="20"/>
      <c r="H29" s="21"/>
      <c r="I29" s="20"/>
      <c r="J29" s="20"/>
      <c r="K29" s="20"/>
      <c r="L29" s="20"/>
      <c r="M29" s="20"/>
      <c r="N29" s="20"/>
      <c r="O29" s="20"/>
      <c r="P29" s="22"/>
    </row>
    <row r="30" spans="1:16" s="36" customFormat="1" ht="38.25">
      <c r="A30" s="167">
        <v>9</v>
      </c>
      <c r="B30" s="168"/>
      <c r="C30" s="171" t="s">
        <v>88</v>
      </c>
      <c r="D30" s="170" t="s">
        <v>325</v>
      </c>
      <c r="E30" s="170">
        <v>1</v>
      </c>
      <c r="F30" s="15"/>
      <c r="G30" s="20"/>
      <c r="H30" s="21"/>
      <c r="I30" s="20"/>
      <c r="J30" s="20"/>
      <c r="K30" s="20"/>
      <c r="L30" s="20"/>
      <c r="M30" s="20"/>
      <c r="N30" s="20"/>
      <c r="O30" s="20"/>
      <c r="P30" s="22"/>
    </row>
    <row r="31" spans="1:16" s="36" customFormat="1" ht="12.75">
      <c r="A31" s="167">
        <v>10</v>
      </c>
      <c r="B31" s="168"/>
      <c r="C31" s="171" t="s">
        <v>89</v>
      </c>
      <c r="D31" s="170" t="s">
        <v>325</v>
      </c>
      <c r="E31" s="170">
        <v>1</v>
      </c>
      <c r="F31" s="15"/>
      <c r="G31" s="20"/>
      <c r="H31" s="21"/>
      <c r="I31" s="20"/>
      <c r="J31" s="20"/>
      <c r="K31" s="20"/>
      <c r="L31" s="20"/>
      <c r="M31" s="20"/>
      <c r="N31" s="20"/>
      <c r="O31" s="20"/>
      <c r="P31" s="22"/>
    </row>
    <row r="32" spans="1:16" s="36" customFormat="1" ht="12.75">
      <c r="A32" s="167">
        <v>11</v>
      </c>
      <c r="B32" s="168"/>
      <c r="C32" s="172" t="s">
        <v>90</v>
      </c>
      <c r="D32" s="170" t="s">
        <v>325</v>
      </c>
      <c r="E32" s="170">
        <v>1</v>
      </c>
      <c r="F32" s="15"/>
      <c r="G32" s="20"/>
      <c r="H32" s="21"/>
      <c r="I32" s="20"/>
      <c r="J32" s="20"/>
      <c r="K32" s="20"/>
      <c r="L32" s="20"/>
      <c r="M32" s="20"/>
      <c r="N32" s="20"/>
      <c r="O32" s="20"/>
      <c r="P32" s="22"/>
    </row>
    <row r="33" spans="1:16" s="36" customFormat="1" ht="15">
      <c r="A33" s="167"/>
      <c r="B33" s="168"/>
      <c r="C33" s="169" t="s">
        <v>91</v>
      </c>
      <c r="D33" s="170"/>
      <c r="E33" s="170"/>
      <c r="F33" s="15"/>
      <c r="G33" s="20"/>
      <c r="H33" s="21"/>
      <c r="I33" s="20"/>
      <c r="J33" s="20"/>
      <c r="K33" s="20"/>
      <c r="L33" s="20"/>
      <c r="M33" s="20"/>
      <c r="N33" s="20"/>
      <c r="O33" s="20"/>
      <c r="P33" s="22"/>
    </row>
    <row r="34" spans="1:16" s="36" customFormat="1" ht="12.75">
      <c r="A34" s="167">
        <v>1</v>
      </c>
      <c r="B34" s="168"/>
      <c r="C34" s="171" t="s">
        <v>92</v>
      </c>
      <c r="D34" s="170" t="s">
        <v>39</v>
      </c>
      <c r="E34" s="170">
        <v>40</v>
      </c>
      <c r="F34" s="15"/>
      <c r="G34" s="20"/>
      <c r="H34" s="21"/>
      <c r="I34" s="20"/>
      <c r="J34" s="20"/>
      <c r="K34" s="20"/>
      <c r="L34" s="20"/>
      <c r="M34" s="20"/>
      <c r="N34" s="20"/>
      <c r="O34" s="20"/>
      <c r="P34" s="22"/>
    </row>
    <row r="35" spans="1:16" s="36" customFormat="1" ht="12.75">
      <c r="A35" s="167">
        <v>2</v>
      </c>
      <c r="B35" s="168"/>
      <c r="C35" s="171" t="s">
        <v>93</v>
      </c>
      <c r="D35" s="170" t="s">
        <v>39</v>
      </c>
      <c r="E35" s="170">
        <v>9</v>
      </c>
      <c r="F35" s="15"/>
      <c r="G35" s="20"/>
      <c r="H35" s="21"/>
      <c r="I35" s="20"/>
      <c r="J35" s="20"/>
      <c r="K35" s="20"/>
      <c r="L35" s="20"/>
      <c r="M35" s="20"/>
      <c r="N35" s="20"/>
      <c r="O35" s="20"/>
      <c r="P35" s="22"/>
    </row>
    <row r="36" spans="1:16" s="36" customFormat="1" ht="25.5">
      <c r="A36" s="173">
        <v>3</v>
      </c>
      <c r="B36" s="170"/>
      <c r="C36" s="172" t="s">
        <v>94</v>
      </c>
      <c r="D36" s="170" t="s">
        <v>95</v>
      </c>
      <c r="E36" s="170">
        <v>640</v>
      </c>
      <c r="F36" s="15"/>
      <c r="G36" s="20"/>
      <c r="H36" s="21"/>
      <c r="I36" s="20"/>
      <c r="J36" s="20"/>
      <c r="K36" s="20"/>
      <c r="L36" s="20"/>
      <c r="M36" s="20"/>
      <c r="N36" s="20"/>
      <c r="O36" s="20"/>
      <c r="P36" s="22"/>
    </row>
    <row r="37" spans="1:16" s="36" customFormat="1" ht="12.75">
      <c r="A37" s="167">
        <v>4</v>
      </c>
      <c r="B37" s="168"/>
      <c r="C37" s="171" t="s">
        <v>96</v>
      </c>
      <c r="D37" s="170" t="s">
        <v>58</v>
      </c>
      <c r="E37" s="170">
        <v>192</v>
      </c>
      <c r="F37" s="15"/>
      <c r="G37" s="20"/>
      <c r="H37" s="21"/>
      <c r="I37" s="20"/>
      <c r="J37" s="20"/>
      <c r="K37" s="20"/>
      <c r="L37" s="20"/>
      <c r="M37" s="20"/>
      <c r="N37" s="20"/>
      <c r="O37" s="20"/>
      <c r="P37" s="22"/>
    </row>
    <row r="38" spans="1:16" s="36" customFormat="1" ht="25.5">
      <c r="A38" s="167">
        <v>5</v>
      </c>
      <c r="B38" s="168"/>
      <c r="C38" s="171" t="s">
        <v>97</v>
      </c>
      <c r="D38" s="170" t="s">
        <v>39</v>
      </c>
      <c r="E38" s="170">
        <v>17</v>
      </c>
      <c r="F38" s="15"/>
      <c r="G38" s="20"/>
      <c r="H38" s="21"/>
      <c r="I38" s="20"/>
      <c r="J38" s="20"/>
      <c r="K38" s="20"/>
      <c r="L38" s="20"/>
      <c r="M38" s="20"/>
      <c r="N38" s="20"/>
      <c r="O38" s="20"/>
      <c r="P38" s="22"/>
    </row>
    <row r="39" spans="1:16" s="36" customFormat="1" ht="12.75">
      <c r="A39" s="167">
        <v>6</v>
      </c>
      <c r="B39" s="168"/>
      <c r="C39" s="171" t="s">
        <v>98</v>
      </c>
      <c r="D39" s="170" t="s">
        <v>95</v>
      </c>
      <c r="E39" s="170">
        <v>167</v>
      </c>
      <c r="F39" s="15"/>
      <c r="G39" s="20"/>
      <c r="H39" s="21"/>
      <c r="I39" s="20"/>
      <c r="J39" s="20"/>
      <c r="K39" s="20"/>
      <c r="L39" s="20"/>
      <c r="M39" s="20"/>
      <c r="N39" s="20"/>
      <c r="O39" s="20"/>
      <c r="P39" s="22"/>
    </row>
    <row r="40" spans="1:16" s="36" customFormat="1" ht="12.75">
      <c r="A40" s="167">
        <v>7</v>
      </c>
      <c r="B40" s="168"/>
      <c r="C40" s="171" t="s">
        <v>99</v>
      </c>
      <c r="D40" s="170" t="s">
        <v>95</v>
      </c>
      <c r="E40" s="170">
        <v>11.6</v>
      </c>
      <c r="F40" s="15"/>
      <c r="G40" s="20"/>
      <c r="H40" s="21"/>
      <c r="I40" s="20"/>
      <c r="J40" s="20"/>
      <c r="K40" s="20"/>
      <c r="L40" s="20"/>
      <c r="M40" s="20"/>
      <c r="N40" s="20"/>
      <c r="O40" s="20"/>
      <c r="P40" s="22"/>
    </row>
    <row r="41" spans="1:16" s="36" customFormat="1" ht="12.75">
      <c r="A41" s="167">
        <v>8</v>
      </c>
      <c r="B41" s="168"/>
      <c r="C41" s="171" t="s">
        <v>100</v>
      </c>
      <c r="D41" s="170" t="s">
        <v>95</v>
      </c>
      <c r="E41" s="170">
        <v>20</v>
      </c>
      <c r="F41" s="15"/>
      <c r="G41" s="20"/>
      <c r="H41" s="21"/>
      <c r="I41" s="20"/>
      <c r="J41" s="20"/>
      <c r="K41" s="20"/>
      <c r="L41" s="20"/>
      <c r="M41" s="20"/>
      <c r="N41" s="20"/>
      <c r="O41" s="20"/>
      <c r="P41" s="22"/>
    </row>
    <row r="42" spans="1:16" s="36" customFormat="1" ht="12.75">
      <c r="A42" s="167">
        <v>9</v>
      </c>
      <c r="B42" s="168"/>
      <c r="C42" s="171" t="s">
        <v>101</v>
      </c>
      <c r="D42" s="170" t="s">
        <v>39</v>
      </c>
      <c r="E42" s="170">
        <v>1</v>
      </c>
      <c r="F42" s="15"/>
      <c r="G42" s="20"/>
      <c r="H42" s="21"/>
      <c r="I42" s="20"/>
      <c r="J42" s="20"/>
      <c r="K42" s="20"/>
      <c r="L42" s="20"/>
      <c r="M42" s="20"/>
      <c r="N42" s="20"/>
      <c r="O42" s="20"/>
      <c r="P42" s="22"/>
    </row>
    <row r="43" spans="1:16" s="36" customFormat="1" ht="12.75">
      <c r="A43" s="167">
        <v>10</v>
      </c>
      <c r="B43" s="168"/>
      <c r="C43" s="171" t="s">
        <v>102</v>
      </c>
      <c r="D43" s="170" t="s">
        <v>95</v>
      </c>
      <c r="E43" s="170">
        <v>16</v>
      </c>
      <c r="F43" s="15"/>
      <c r="G43" s="20"/>
      <c r="H43" s="21"/>
      <c r="I43" s="20"/>
      <c r="J43" s="20"/>
      <c r="K43" s="20"/>
      <c r="L43" s="20"/>
      <c r="M43" s="20"/>
      <c r="N43" s="20"/>
      <c r="O43" s="20"/>
      <c r="P43" s="22"/>
    </row>
    <row r="44" spans="1:16" s="36" customFormat="1" ht="12.75">
      <c r="A44" s="167">
        <v>11</v>
      </c>
      <c r="B44" s="168"/>
      <c r="C44" s="171" t="s">
        <v>103</v>
      </c>
      <c r="D44" s="170" t="s">
        <v>325</v>
      </c>
      <c r="E44" s="170">
        <v>1</v>
      </c>
      <c r="F44" s="15"/>
      <c r="G44" s="20"/>
      <c r="H44" s="21"/>
      <c r="I44" s="20"/>
      <c r="J44" s="20"/>
      <c r="K44" s="20"/>
      <c r="L44" s="20"/>
      <c r="M44" s="20"/>
      <c r="N44" s="20"/>
      <c r="O44" s="20"/>
      <c r="P44" s="22"/>
    </row>
    <row r="45" spans="1:16" s="36" customFormat="1" ht="12.75">
      <c r="A45" s="167"/>
      <c r="B45" s="168"/>
      <c r="C45" s="172" t="s">
        <v>105</v>
      </c>
      <c r="D45" s="170" t="s">
        <v>326</v>
      </c>
      <c r="E45" s="170">
        <v>1</v>
      </c>
      <c r="F45" s="15"/>
      <c r="G45" s="20"/>
      <c r="H45" s="21"/>
      <c r="I45" s="20"/>
      <c r="J45" s="20"/>
      <c r="K45" s="20"/>
      <c r="L45" s="20"/>
      <c r="M45" s="20"/>
      <c r="N45" s="20"/>
      <c r="O45" s="20"/>
      <c r="P45" s="22"/>
    </row>
    <row r="46" spans="1:16" s="36" customFormat="1" ht="15">
      <c r="A46" s="167"/>
      <c r="B46" s="168"/>
      <c r="C46" s="169" t="s">
        <v>106</v>
      </c>
      <c r="D46" s="170"/>
      <c r="E46" s="170"/>
      <c r="F46" s="15"/>
      <c r="G46" s="20"/>
      <c r="H46" s="21"/>
      <c r="I46" s="20"/>
      <c r="J46" s="20"/>
      <c r="K46" s="20"/>
      <c r="L46" s="20"/>
      <c r="M46" s="20"/>
      <c r="N46" s="20"/>
      <c r="O46" s="20"/>
      <c r="P46" s="22"/>
    </row>
    <row r="47" spans="1:16" s="36" customFormat="1" ht="12.75">
      <c r="A47" s="167">
        <v>1</v>
      </c>
      <c r="B47" s="168"/>
      <c r="C47" s="171" t="s">
        <v>107</v>
      </c>
      <c r="D47" s="170" t="s">
        <v>104</v>
      </c>
      <c r="E47" s="170">
        <v>112</v>
      </c>
      <c r="F47" s="15"/>
      <c r="G47" s="20"/>
      <c r="H47" s="21"/>
      <c r="I47" s="20"/>
      <c r="J47" s="20"/>
      <c r="K47" s="20"/>
      <c r="L47" s="20"/>
      <c r="M47" s="20"/>
      <c r="N47" s="20"/>
      <c r="O47" s="20"/>
      <c r="P47" s="22"/>
    </row>
    <row r="48" spans="1:16" s="36" customFormat="1" ht="12.75">
      <c r="A48" s="167">
        <v>2</v>
      </c>
      <c r="B48" s="168"/>
      <c r="C48" s="171" t="s">
        <v>108</v>
      </c>
      <c r="D48" s="170" t="s">
        <v>95</v>
      </c>
      <c r="E48" s="170">
        <v>198</v>
      </c>
      <c r="F48" s="15"/>
      <c r="G48" s="20"/>
      <c r="H48" s="21"/>
      <c r="I48" s="20"/>
      <c r="J48" s="20"/>
      <c r="K48" s="20"/>
      <c r="L48" s="20"/>
      <c r="M48" s="20"/>
      <c r="N48" s="20"/>
      <c r="O48" s="20"/>
      <c r="P48" s="22"/>
    </row>
    <row r="49" spans="1:16" s="36" customFormat="1" ht="12.75">
      <c r="A49" s="167">
        <v>3</v>
      </c>
      <c r="B49" s="168"/>
      <c r="C49" s="171" t="s">
        <v>109</v>
      </c>
      <c r="D49" s="170" t="s">
        <v>95</v>
      </c>
      <c r="E49" s="170">
        <v>250</v>
      </c>
      <c r="F49" s="15"/>
      <c r="G49" s="20"/>
      <c r="H49" s="21"/>
      <c r="I49" s="20"/>
      <c r="J49" s="20"/>
      <c r="K49" s="20"/>
      <c r="L49" s="20"/>
      <c r="M49" s="20"/>
      <c r="N49" s="20"/>
      <c r="O49" s="20"/>
      <c r="P49" s="22"/>
    </row>
    <row r="50" spans="1:16" s="36" customFormat="1" ht="25.5">
      <c r="A50" s="167"/>
      <c r="B50" s="168"/>
      <c r="C50" s="171" t="s">
        <v>110</v>
      </c>
      <c r="D50" s="170" t="s">
        <v>40</v>
      </c>
      <c r="E50" s="170">
        <f>2*E49</f>
        <v>500</v>
      </c>
      <c r="F50" s="15"/>
      <c r="G50" s="20"/>
      <c r="H50" s="21"/>
      <c r="I50" s="20"/>
      <c r="J50" s="20"/>
      <c r="K50" s="20"/>
      <c r="L50" s="20"/>
      <c r="M50" s="20"/>
      <c r="N50" s="20"/>
      <c r="O50" s="20"/>
      <c r="P50" s="22"/>
    </row>
    <row r="51" spans="1:16" s="36" customFormat="1" ht="12.75">
      <c r="A51" s="167">
        <v>4</v>
      </c>
      <c r="B51" s="168"/>
      <c r="C51" s="171" t="s">
        <v>111</v>
      </c>
      <c r="D51" s="168" t="s">
        <v>95</v>
      </c>
      <c r="E51" s="170">
        <v>198</v>
      </c>
      <c r="F51" s="15"/>
      <c r="G51" s="20"/>
      <c r="H51" s="21"/>
      <c r="I51" s="20"/>
      <c r="J51" s="20"/>
      <c r="K51" s="20"/>
      <c r="L51" s="20"/>
      <c r="M51" s="20"/>
      <c r="N51" s="20"/>
      <c r="O51" s="20"/>
      <c r="P51" s="22"/>
    </row>
    <row r="52" spans="1:16" s="36" customFormat="1" ht="25.5">
      <c r="A52" s="167"/>
      <c r="B52" s="168"/>
      <c r="C52" s="172" t="s">
        <v>317</v>
      </c>
      <c r="D52" s="168" t="s">
        <v>95</v>
      </c>
      <c r="E52" s="170">
        <f>1.04*E51</f>
        <v>205.92000000000002</v>
      </c>
      <c r="F52" s="15"/>
      <c r="G52" s="20"/>
      <c r="H52" s="21"/>
      <c r="I52" s="20"/>
      <c r="J52" s="20"/>
      <c r="K52" s="20"/>
      <c r="L52" s="20"/>
      <c r="M52" s="20"/>
      <c r="N52" s="20"/>
      <c r="O52" s="20"/>
      <c r="P52" s="22"/>
    </row>
    <row r="53" spans="1:16" s="36" customFormat="1" ht="12.75">
      <c r="A53" s="167"/>
      <c r="B53" s="168"/>
      <c r="C53" s="171" t="s">
        <v>112</v>
      </c>
      <c r="D53" s="168" t="s">
        <v>40</v>
      </c>
      <c r="E53" s="170">
        <f>4*E51</f>
        <v>792</v>
      </c>
      <c r="F53" s="15"/>
      <c r="G53" s="20"/>
      <c r="H53" s="21"/>
      <c r="I53" s="20"/>
      <c r="J53" s="20"/>
      <c r="K53" s="20"/>
      <c r="L53" s="20"/>
      <c r="M53" s="20"/>
      <c r="N53" s="20"/>
      <c r="O53" s="20"/>
      <c r="P53" s="22"/>
    </row>
    <row r="54" spans="1:16" s="36" customFormat="1" ht="12.75">
      <c r="A54" s="167"/>
      <c r="B54" s="168"/>
      <c r="C54" s="171" t="s">
        <v>113</v>
      </c>
      <c r="D54" s="168" t="s">
        <v>65</v>
      </c>
      <c r="E54" s="170">
        <f>4*E51</f>
        <v>792</v>
      </c>
      <c r="F54" s="15"/>
      <c r="G54" s="20"/>
      <c r="H54" s="21"/>
      <c r="I54" s="20"/>
      <c r="J54" s="20"/>
      <c r="K54" s="20"/>
      <c r="L54" s="20"/>
      <c r="M54" s="20"/>
      <c r="N54" s="20"/>
      <c r="O54" s="20"/>
      <c r="P54" s="22"/>
    </row>
    <row r="55" spans="1:16" s="36" customFormat="1" ht="12.75">
      <c r="A55" s="167">
        <v>5</v>
      </c>
      <c r="B55" s="168"/>
      <c r="C55" s="171" t="s">
        <v>114</v>
      </c>
      <c r="D55" s="168" t="s">
        <v>95</v>
      </c>
      <c r="E55" s="170">
        <v>95</v>
      </c>
      <c r="F55" s="15"/>
      <c r="G55" s="20"/>
      <c r="H55" s="21"/>
      <c r="I55" s="20"/>
      <c r="J55" s="20"/>
      <c r="K55" s="20"/>
      <c r="L55" s="20"/>
      <c r="M55" s="20"/>
      <c r="N55" s="20"/>
      <c r="O55" s="20"/>
      <c r="P55" s="22"/>
    </row>
    <row r="56" spans="1:16" s="36" customFormat="1" ht="12.75">
      <c r="A56" s="167"/>
      <c r="B56" s="168"/>
      <c r="C56" s="171" t="s">
        <v>115</v>
      </c>
      <c r="D56" s="168" t="s">
        <v>95</v>
      </c>
      <c r="E56" s="170">
        <f>1.04*E55</f>
        <v>98.8</v>
      </c>
      <c r="F56" s="15"/>
      <c r="G56" s="20"/>
      <c r="H56" s="21"/>
      <c r="I56" s="20"/>
      <c r="J56" s="20"/>
      <c r="K56" s="20"/>
      <c r="L56" s="20"/>
      <c r="M56" s="20"/>
      <c r="N56" s="20"/>
      <c r="O56" s="20"/>
      <c r="P56" s="22"/>
    </row>
    <row r="57" spans="1:16" s="36" customFormat="1" ht="12.75">
      <c r="A57" s="167"/>
      <c r="B57" s="168"/>
      <c r="C57" s="171" t="s">
        <v>112</v>
      </c>
      <c r="D57" s="168" t="s">
        <v>40</v>
      </c>
      <c r="E57" s="170">
        <f>7*E55</f>
        <v>665</v>
      </c>
      <c r="F57" s="15"/>
      <c r="G57" s="20"/>
      <c r="H57" s="21"/>
      <c r="I57" s="20"/>
      <c r="J57" s="20"/>
      <c r="K57" s="20"/>
      <c r="L57" s="20"/>
      <c r="M57" s="20"/>
      <c r="N57" s="20"/>
      <c r="O57" s="20"/>
      <c r="P57" s="22"/>
    </row>
    <row r="58" spans="1:16" s="36" customFormat="1" ht="25.5">
      <c r="A58" s="167">
        <v>6</v>
      </c>
      <c r="B58" s="168"/>
      <c r="C58" s="171" t="s">
        <v>116</v>
      </c>
      <c r="D58" s="168" t="s">
        <v>95</v>
      </c>
      <c r="E58" s="170">
        <v>95</v>
      </c>
      <c r="F58" s="15"/>
      <c r="G58" s="20"/>
      <c r="H58" s="21"/>
      <c r="I58" s="20"/>
      <c r="J58" s="20"/>
      <c r="K58" s="20"/>
      <c r="L58" s="20"/>
      <c r="M58" s="20"/>
      <c r="N58" s="20"/>
      <c r="O58" s="20"/>
      <c r="P58" s="22"/>
    </row>
    <row r="59" spans="1:16" s="36" customFormat="1" ht="12.75">
      <c r="A59" s="167"/>
      <c r="B59" s="168"/>
      <c r="C59" s="171" t="s">
        <v>117</v>
      </c>
      <c r="D59" s="168" t="s">
        <v>40</v>
      </c>
      <c r="E59" s="170">
        <f>3.5*E58</f>
        <v>332.5</v>
      </c>
      <c r="F59" s="15"/>
      <c r="G59" s="20"/>
      <c r="H59" s="21"/>
      <c r="I59" s="20"/>
      <c r="J59" s="20"/>
      <c r="K59" s="20"/>
      <c r="L59" s="20"/>
      <c r="M59" s="20"/>
      <c r="N59" s="20"/>
      <c r="O59" s="20"/>
      <c r="P59" s="22"/>
    </row>
    <row r="60" spans="1:16" s="36" customFormat="1" ht="12.75">
      <c r="A60" s="167">
        <v>7</v>
      </c>
      <c r="B60" s="168"/>
      <c r="C60" s="171" t="s">
        <v>118</v>
      </c>
      <c r="D60" s="168" t="s">
        <v>95</v>
      </c>
      <c r="E60" s="170">
        <v>95</v>
      </c>
      <c r="F60" s="15"/>
      <c r="G60" s="20"/>
      <c r="H60" s="21"/>
      <c r="I60" s="20"/>
      <c r="J60" s="20"/>
      <c r="K60" s="20"/>
      <c r="L60" s="20"/>
      <c r="M60" s="20"/>
      <c r="N60" s="20"/>
      <c r="O60" s="20"/>
      <c r="P60" s="22"/>
    </row>
    <row r="61" spans="1:16" s="36" customFormat="1" ht="12.75">
      <c r="A61" s="167"/>
      <c r="B61" s="168"/>
      <c r="C61" s="171" t="s">
        <v>119</v>
      </c>
      <c r="D61" s="168" t="s">
        <v>120</v>
      </c>
      <c r="E61" s="170">
        <f>0.15*E60</f>
        <v>14.25</v>
      </c>
      <c r="F61" s="15"/>
      <c r="G61" s="20"/>
      <c r="H61" s="21"/>
      <c r="I61" s="20"/>
      <c r="J61" s="20"/>
      <c r="K61" s="20"/>
      <c r="L61" s="20"/>
      <c r="M61" s="20"/>
      <c r="N61" s="20"/>
      <c r="O61" s="20"/>
      <c r="P61" s="22"/>
    </row>
    <row r="62" spans="1:16" s="36" customFormat="1" ht="12.75">
      <c r="A62" s="167">
        <v>8</v>
      </c>
      <c r="B62" s="168"/>
      <c r="C62" s="171" t="s">
        <v>121</v>
      </c>
      <c r="D62" s="168" t="s">
        <v>95</v>
      </c>
      <c r="E62" s="170">
        <v>95</v>
      </c>
      <c r="F62" s="15"/>
      <c r="G62" s="20"/>
      <c r="H62" s="21"/>
      <c r="I62" s="20"/>
      <c r="J62" s="20"/>
      <c r="K62" s="20"/>
      <c r="L62" s="20"/>
      <c r="M62" s="20"/>
      <c r="N62" s="20"/>
      <c r="O62" s="20"/>
      <c r="P62" s="22"/>
    </row>
    <row r="63" spans="1:16" s="36" customFormat="1" ht="12.75">
      <c r="A63" s="167"/>
      <c r="B63" s="168"/>
      <c r="C63" s="171" t="s">
        <v>122</v>
      </c>
      <c r="D63" s="168" t="s">
        <v>120</v>
      </c>
      <c r="E63" s="170">
        <f>0.5*E62</f>
        <v>47.5</v>
      </c>
      <c r="F63" s="15"/>
      <c r="G63" s="20"/>
      <c r="H63" s="21"/>
      <c r="I63" s="20"/>
      <c r="J63" s="20"/>
      <c r="K63" s="20"/>
      <c r="L63" s="20"/>
      <c r="M63" s="20"/>
      <c r="N63" s="20"/>
      <c r="O63" s="20"/>
      <c r="P63" s="22"/>
    </row>
    <row r="64" spans="1:16" s="36" customFormat="1" ht="12.75">
      <c r="A64" s="173">
        <v>9</v>
      </c>
      <c r="B64" s="170"/>
      <c r="C64" s="172" t="s">
        <v>123</v>
      </c>
      <c r="D64" s="170" t="s">
        <v>95</v>
      </c>
      <c r="E64" s="170">
        <v>128</v>
      </c>
      <c r="F64" s="15"/>
      <c r="G64" s="20"/>
      <c r="H64" s="21"/>
      <c r="I64" s="20"/>
      <c r="J64" s="20"/>
      <c r="K64" s="20"/>
      <c r="L64" s="20"/>
      <c r="M64" s="20"/>
      <c r="N64" s="20"/>
      <c r="O64" s="20"/>
      <c r="P64" s="22"/>
    </row>
    <row r="65" spans="1:16" s="36" customFormat="1" ht="25.5">
      <c r="A65" s="173"/>
      <c r="B65" s="170"/>
      <c r="C65" s="172" t="s">
        <v>318</v>
      </c>
      <c r="D65" s="170" t="s">
        <v>95</v>
      </c>
      <c r="E65" s="170">
        <f>E64*1.05</f>
        <v>134.4</v>
      </c>
      <c r="F65" s="15"/>
      <c r="G65" s="20"/>
      <c r="H65" s="21"/>
      <c r="I65" s="20"/>
      <c r="J65" s="20"/>
      <c r="K65" s="20"/>
      <c r="L65" s="20"/>
      <c r="M65" s="20"/>
      <c r="N65" s="20"/>
      <c r="O65" s="20"/>
      <c r="P65" s="22"/>
    </row>
    <row r="66" spans="1:16" s="36" customFormat="1" ht="12.75">
      <c r="A66" s="167">
        <v>10</v>
      </c>
      <c r="B66" s="168"/>
      <c r="C66" s="171" t="s">
        <v>124</v>
      </c>
      <c r="D66" s="168" t="s">
        <v>104</v>
      </c>
      <c r="E66" s="170">
        <v>12.9</v>
      </c>
      <c r="F66" s="15"/>
      <c r="G66" s="20"/>
      <c r="H66" s="21"/>
      <c r="I66" s="20"/>
      <c r="J66" s="20"/>
      <c r="K66" s="20"/>
      <c r="L66" s="20"/>
      <c r="M66" s="20"/>
      <c r="N66" s="20"/>
      <c r="O66" s="20"/>
      <c r="P66" s="22"/>
    </row>
    <row r="67" spans="1:16" s="36" customFormat="1" ht="12.75">
      <c r="A67" s="167">
        <v>11</v>
      </c>
      <c r="B67" s="168"/>
      <c r="C67" s="171" t="s">
        <v>125</v>
      </c>
      <c r="D67" s="168" t="s">
        <v>104</v>
      </c>
      <c r="E67" s="170">
        <v>65</v>
      </c>
      <c r="F67" s="15"/>
      <c r="G67" s="20"/>
      <c r="H67" s="21"/>
      <c r="I67" s="20"/>
      <c r="J67" s="20"/>
      <c r="K67" s="20"/>
      <c r="L67" s="20"/>
      <c r="M67" s="20"/>
      <c r="N67" s="20"/>
      <c r="O67" s="20"/>
      <c r="P67" s="22"/>
    </row>
    <row r="68" spans="1:16" s="36" customFormat="1" ht="12.75">
      <c r="A68" s="167"/>
      <c r="B68" s="168"/>
      <c r="C68" s="171" t="s">
        <v>126</v>
      </c>
      <c r="D68" s="168" t="s">
        <v>104</v>
      </c>
      <c r="E68" s="170">
        <f>E67*1.01</f>
        <v>65.65</v>
      </c>
      <c r="F68" s="15"/>
      <c r="G68" s="20"/>
      <c r="H68" s="21"/>
      <c r="I68" s="20"/>
      <c r="J68" s="20"/>
      <c r="K68" s="20"/>
      <c r="L68" s="20"/>
      <c r="M68" s="20"/>
      <c r="N68" s="20"/>
      <c r="O68" s="20"/>
      <c r="P68" s="22"/>
    </row>
    <row r="69" spans="1:16" s="36" customFormat="1" ht="12.75">
      <c r="A69" s="167">
        <v>12</v>
      </c>
      <c r="B69" s="168"/>
      <c r="C69" s="171" t="s">
        <v>127</v>
      </c>
      <c r="D69" s="168" t="s">
        <v>104</v>
      </c>
      <c r="E69" s="170">
        <v>24</v>
      </c>
      <c r="F69" s="15"/>
      <c r="G69" s="20"/>
      <c r="H69" s="21"/>
      <c r="I69" s="20"/>
      <c r="J69" s="20"/>
      <c r="K69" s="20"/>
      <c r="L69" s="20"/>
      <c r="M69" s="20"/>
      <c r="N69" s="20"/>
      <c r="O69" s="20"/>
      <c r="P69" s="22"/>
    </row>
    <row r="70" spans="1:16" s="36" customFormat="1" ht="25.5">
      <c r="A70" s="167">
        <v>13</v>
      </c>
      <c r="B70" s="168"/>
      <c r="C70" s="171" t="s">
        <v>128</v>
      </c>
      <c r="D70" s="168" t="s">
        <v>95</v>
      </c>
      <c r="E70" s="170">
        <v>74</v>
      </c>
      <c r="F70" s="15"/>
      <c r="G70" s="20"/>
      <c r="H70" s="21"/>
      <c r="I70" s="20"/>
      <c r="J70" s="20"/>
      <c r="K70" s="20"/>
      <c r="L70" s="20"/>
      <c r="M70" s="20"/>
      <c r="N70" s="20"/>
      <c r="O70" s="20"/>
      <c r="P70" s="22"/>
    </row>
    <row r="71" spans="1:16" s="36" customFormat="1" ht="12.75">
      <c r="A71" s="167"/>
      <c r="B71" s="168"/>
      <c r="C71" s="171" t="s">
        <v>129</v>
      </c>
      <c r="D71" s="168" t="s">
        <v>104</v>
      </c>
      <c r="E71" s="170">
        <f>E70*0.08*1.05</f>
        <v>6.216</v>
      </c>
      <c r="F71" s="15"/>
      <c r="G71" s="20"/>
      <c r="H71" s="21"/>
      <c r="I71" s="20"/>
      <c r="J71" s="20"/>
      <c r="K71" s="20"/>
      <c r="L71" s="20"/>
      <c r="M71" s="20"/>
      <c r="N71" s="20"/>
      <c r="O71" s="20"/>
      <c r="P71" s="22"/>
    </row>
    <row r="72" spans="1:16" s="36" customFormat="1" ht="25.5">
      <c r="A72" s="167">
        <v>14</v>
      </c>
      <c r="B72" s="168"/>
      <c r="C72" s="171" t="s">
        <v>130</v>
      </c>
      <c r="D72" s="168" t="s">
        <v>95</v>
      </c>
      <c r="E72" s="170">
        <v>74</v>
      </c>
      <c r="F72" s="15"/>
      <c r="G72" s="20"/>
      <c r="H72" s="21"/>
      <c r="I72" s="20"/>
      <c r="J72" s="20"/>
      <c r="K72" s="20"/>
      <c r="L72" s="20"/>
      <c r="M72" s="20"/>
      <c r="N72" s="20"/>
      <c r="O72" s="20"/>
      <c r="P72" s="22"/>
    </row>
    <row r="73" spans="1:16" s="36" customFormat="1" ht="12.75">
      <c r="A73" s="167"/>
      <c r="B73" s="168"/>
      <c r="C73" s="171" t="s">
        <v>131</v>
      </c>
      <c r="D73" s="168" t="s">
        <v>104</v>
      </c>
      <c r="E73" s="170">
        <f>E72*0.05*1.05</f>
        <v>3.8850000000000002</v>
      </c>
      <c r="F73" s="15"/>
      <c r="G73" s="20"/>
      <c r="H73" s="21"/>
      <c r="I73" s="20"/>
      <c r="J73" s="20"/>
      <c r="K73" s="20"/>
      <c r="L73" s="20"/>
      <c r="M73" s="20"/>
      <c r="N73" s="20"/>
      <c r="O73" s="20"/>
      <c r="P73" s="22"/>
    </row>
    <row r="74" spans="1:16" s="36" customFormat="1" ht="12.75">
      <c r="A74" s="167">
        <v>15</v>
      </c>
      <c r="B74" s="168"/>
      <c r="C74" s="171" t="s">
        <v>132</v>
      </c>
      <c r="D74" s="168" t="s">
        <v>95</v>
      </c>
      <c r="E74" s="170">
        <v>74</v>
      </c>
      <c r="F74" s="15"/>
      <c r="G74" s="20"/>
      <c r="H74" s="21"/>
      <c r="I74" s="20"/>
      <c r="J74" s="20"/>
      <c r="K74" s="20"/>
      <c r="L74" s="20"/>
      <c r="M74" s="20"/>
      <c r="N74" s="20"/>
      <c r="O74" s="20"/>
      <c r="P74" s="22"/>
    </row>
    <row r="75" spans="1:16" s="36" customFormat="1" ht="12.75">
      <c r="A75" s="167"/>
      <c r="B75" s="168"/>
      <c r="C75" s="171" t="s">
        <v>133</v>
      </c>
      <c r="D75" s="168" t="s">
        <v>95</v>
      </c>
      <c r="E75" s="170">
        <f>E74*1.05</f>
        <v>77.7</v>
      </c>
      <c r="F75" s="15"/>
      <c r="G75" s="20"/>
      <c r="H75" s="21"/>
      <c r="I75" s="20"/>
      <c r="J75" s="20"/>
      <c r="K75" s="20"/>
      <c r="L75" s="20"/>
      <c r="M75" s="20"/>
      <c r="N75" s="20"/>
      <c r="O75" s="20"/>
      <c r="P75" s="22"/>
    </row>
    <row r="76" spans="1:16" s="36" customFormat="1" ht="12.75">
      <c r="A76" s="167"/>
      <c r="B76" s="168"/>
      <c r="C76" s="171" t="s">
        <v>134</v>
      </c>
      <c r="D76" s="168" t="s">
        <v>104</v>
      </c>
      <c r="E76" s="170">
        <f>0.045*E74</f>
        <v>3.33</v>
      </c>
      <c r="F76" s="15"/>
      <c r="G76" s="20"/>
      <c r="H76" s="21"/>
      <c r="I76" s="20"/>
      <c r="J76" s="20"/>
      <c r="K76" s="20"/>
      <c r="L76" s="20"/>
      <c r="M76" s="20"/>
      <c r="N76" s="20"/>
      <c r="O76" s="20"/>
      <c r="P76" s="22"/>
    </row>
    <row r="77" spans="1:16" s="36" customFormat="1" ht="12.75">
      <c r="A77" s="167"/>
      <c r="B77" s="168"/>
      <c r="C77" s="171" t="s">
        <v>135</v>
      </c>
      <c r="D77" s="168" t="s">
        <v>58</v>
      </c>
      <c r="E77" s="170">
        <v>152</v>
      </c>
      <c r="F77" s="15"/>
      <c r="G77" s="20"/>
      <c r="H77" s="21"/>
      <c r="I77" s="20"/>
      <c r="J77" s="20"/>
      <c r="K77" s="20"/>
      <c r="L77" s="20"/>
      <c r="M77" s="20"/>
      <c r="N77" s="20"/>
      <c r="O77" s="20"/>
      <c r="P77" s="22"/>
    </row>
    <row r="78" spans="1:16" s="36" customFormat="1" ht="12.75">
      <c r="A78" s="167">
        <v>15</v>
      </c>
      <c r="B78" s="168"/>
      <c r="C78" s="171" t="s">
        <v>136</v>
      </c>
      <c r="D78" s="168" t="s">
        <v>95</v>
      </c>
      <c r="E78" s="170">
        <v>40.5</v>
      </c>
      <c r="F78" s="15"/>
      <c r="G78" s="20"/>
      <c r="H78" s="21"/>
      <c r="I78" s="20"/>
      <c r="J78" s="20"/>
      <c r="K78" s="20"/>
      <c r="L78" s="20"/>
      <c r="M78" s="20"/>
      <c r="N78" s="20"/>
      <c r="O78" s="20"/>
      <c r="P78" s="22"/>
    </row>
    <row r="79" spans="1:16" s="36" customFormat="1" ht="12.75">
      <c r="A79" s="167"/>
      <c r="B79" s="168"/>
      <c r="C79" s="171" t="s">
        <v>137</v>
      </c>
      <c r="D79" s="168" t="s">
        <v>104</v>
      </c>
      <c r="E79" s="170">
        <f>E78*0.15*1.1</f>
        <v>6.682500000000001</v>
      </c>
      <c r="F79" s="15"/>
      <c r="G79" s="20"/>
      <c r="H79" s="21"/>
      <c r="I79" s="20"/>
      <c r="J79" s="20"/>
      <c r="K79" s="20"/>
      <c r="L79" s="20"/>
      <c r="M79" s="20"/>
      <c r="N79" s="20"/>
      <c r="O79" s="20"/>
      <c r="P79" s="22"/>
    </row>
    <row r="80" spans="1:16" s="36" customFormat="1" ht="38.25">
      <c r="A80" s="173">
        <v>16</v>
      </c>
      <c r="B80" s="170"/>
      <c r="C80" s="172" t="s">
        <v>138</v>
      </c>
      <c r="D80" s="170" t="s">
        <v>95</v>
      </c>
      <c r="E80" s="170">
        <v>150</v>
      </c>
      <c r="F80" s="15"/>
      <c r="G80" s="20"/>
      <c r="H80" s="21"/>
      <c r="I80" s="20"/>
      <c r="J80" s="20"/>
      <c r="K80" s="20"/>
      <c r="L80" s="20"/>
      <c r="M80" s="20"/>
      <c r="N80" s="20"/>
      <c r="O80" s="20"/>
      <c r="P80" s="22"/>
    </row>
    <row r="81" spans="1:16" s="36" customFormat="1" ht="15">
      <c r="A81" s="167"/>
      <c r="B81" s="168"/>
      <c r="C81" s="169" t="s">
        <v>139</v>
      </c>
      <c r="D81" s="168"/>
      <c r="E81" s="170"/>
      <c r="F81" s="15"/>
      <c r="G81" s="20"/>
      <c r="H81" s="21"/>
      <c r="I81" s="20"/>
      <c r="J81" s="20"/>
      <c r="K81" s="20"/>
      <c r="L81" s="20"/>
      <c r="M81" s="20"/>
      <c r="N81" s="20"/>
      <c r="O81" s="20"/>
      <c r="P81" s="22"/>
    </row>
    <row r="82" spans="1:16" s="36" customFormat="1" ht="25.5">
      <c r="A82" s="167">
        <v>1</v>
      </c>
      <c r="B82" s="168"/>
      <c r="C82" s="171" t="s">
        <v>140</v>
      </c>
      <c r="D82" s="168" t="s">
        <v>95</v>
      </c>
      <c r="E82" s="170">
        <v>1224</v>
      </c>
      <c r="F82" s="15"/>
      <c r="G82" s="20"/>
      <c r="H82" s="21"/>
      <c r="I82" s="20"/>
      <c r="J82" s="20"/>
      <c r="K82" s="20"/>
      <c r="L82" s="20"/>
      <c r="M82" s="20"/>
      <c r="N82" s="20"/>
      <c r="O82" s="20"/>
      <c r="P82" s="22"/>
    </row>
    <row r="83" spans="1:16" s="36" customFormat="1" ht="12.75">
      <c r="A83" s="167"/>
      <c r="B83" s="168"/>
      <c r="C83" s="171" t="s">
        <v>141</v>
      </c>
      <c r="D83" s="168" t="s">
        <v>95</v>
      </c>
      <c r="E83" s="170">
        <f>E82</f>
        <v>1224</v>
      </c>
      <c r="F83" s="15"/>
      <c r="G83" s="20"/>
      <c r="H83" s="21"/>
      <c r="I83" s="20"/>
      <c r="J83" s="20"/>
      <c r="K83" s="20"/>
      <c r="L83" s="20"/>
      <c r="M83" s="20"/>
      <c r="N83" s="20"/>
      <c r="O83" s="20"/>
      <c r="P83" s="22"/>
    </row>
    <row r="84" spans="1:16" s="36" customFormat="1" ht="12.75">
      <c r="A84" s="167">
        <v>2</v>
      </c>
      <c r="B84" s="168"/>
      <c r="C84" s="171" t="s">
        <v>142</v>
      </c>
      <c r="D84" s="168" t="s">
        <v>95</v>
      </c>
      <c r="E84" s="170">
        <v>1224</v>
      </c>
      <c r="F84" s="15"/>
      <c r="G84" s="20"/>
      <c r="H84" s="21"/>
      <c r="I84" s="20"/>
      <c r="J84" s="20"/>
      <c r="K84" s="20"/>
      <c r="L84" s="20"/>
      <c r="M84" s="20"/>
      <c r="N84" s="20"/>
      <c r="O84" s="20"/>
      <c r="P84" s="22"/>
    </row>
    <row r="85" spans="1:16" s="36" customFormat="1" ht="25.5">
      <c r="A85" s="167">
        <v>3</v>
      </c>
      <c r="B85" s="168"/>
      <c r="C85" s="171" t="s">
        <v>143</v>
      </c>
      <c r="D85" s="168" t="s">
        <v>95</v>
      </c>
      <c r="E85" s="170">
        <v>925</v>
      </c>
      <c r="F85" s="15"/>
      <c r="G85" s="20"/>
      <c r="H85" s="21"/>
      <c r="I85" s="20"/>
      <c r="J85" s="20"/>
      <c r="K85" s="20"/>
      <c r="L85" s="20"/>
      <c r="M85" s="20"/>
      <c r="N85" s="20"/>
      <c r="O85" s="20"/>
      <c r="P85" s="22"/>
    </row>
    <row r="86" spans="1:16" s="36" customFormat="1" ht="25.5">
      <c r="A86" s="167">
        <v>4</v>
      </c>
      <c r="B86" s="168"/>
      <c r="C86" s="171" t="s">
        <v>144</v>
      </c>
      <c r="D86" s="168" t="s">
        <v>95</v>
      </c>
      <c r="E86" s="170">
        <v>834</v>
      </c>
      <c r="F86" s="15"/>
      <c r="G86" s="20"/>
      <c r="H86" s="21"/>
      <c r="I86" s="20"/>
      <c r="J86" s="20"/>
      <c r="K86" s="20"/>
      <c r="L86" s="20"/>
      <c r="M86" s="20"/>
      <c r="N86" s="20"/>
      <c r="O86" s="20"/>
      <c r="P86" s="22"/>
    </row>
    <row r="87" spans="1:16" s="36" customFormat="1" ht="25.5">
      <c r="A87" s="167"/>
      <c r="B87" s="168"/>
      <c r="C87" s="172" t="s">
        <v>145</v>
      </c>
      <c r="D87" s="168" t="s">
        <v>95</v>
      </c>
      <c r="E87" s="170">
        <f>1.04*E86</f>
        <v>867.36</v>
      </c>
      <c r="F87" s="15"/>
      <c r="G87" s="20"/>
      <c r="H87" s="21"/>
      <c r="I87" s="20"/>
      <c r="J87" s="20"/>
      <c r="K87" s="20"/>
      <c r="L87" s="20"/>
      <c r="M87" s="20"/>
      <c r="N87" s="20"/>
      <c r="O87" s="20"/>
      <c r="P87" s="22"/>
    </row>
    <row r="88" spans="1:16" s="36" customFormat="1" ht="12.75">
      <c r="A88" s="167"/>
      <c r="B88" s="168"/>
      <c r="C88" s="172" t="s">
        <v>112</v>
      </c>
      <c r="D88" s="168" t="s">
        <v>40</v>
      </c>
      <c r="E88" s="170">
        <f>4*E86</f>
        <v>3336</v>
      </c>
      <c r="F88" s="15"/>
      <c r="G88" s="20"/>
      <c r="H88" s="21"/>
      <c r="I88" s="20"/>
      <c r="J88" s="20"/>
      <c r="K88" s="20"/>
      <c r="L88" s="20"/>
      <c r="M88" s="20"/>
      <c r="N88" s="20"/>
      <c r="O88" s="20"/>
      <c r="P88" s="22"/>
    </row>
    <row r="89" spans="1:16" s="36" customFormat="1" ht="12.75">
      <c r="A89" s="167"/>
      <c r="B89" s="168"/>
      <c r="C89" s="172" t="s">
        <v>113</v>
      </c>
      <c r="D89" s="168" t="s">
        <v>65</v>
      </c>
      <c r="E89" s="170">
        <f>4*E86</f>
        <v>3336</v>
      </c>
      <c r="F89" s="15"/>
      <c r="G89" s="20"/>
      <c r="H89" s="21"/>
      <c r="I89" s="20"/>
      <c r="J89" s="20"/>
      <c r="K89" s="20"/>
      <c r="L89" s="20"/>
      <c r="M89" s="20"/>
      <c r="N89" s="20"/>
      <c r="O89" s="20"/>
      <c r="P89" s="22"/>
    </row>
    <row r="90" spans="1:16" s="36" customFormat="1" ht="12.75">
      <c r="A90" s="167"/>
      <c r="B90" s="168"/>
      <c r="C90" s="172" t="s">
        <v>146</v>
      </c>
      <c r="D90" s="168" t="s">
        <v>58</v>
      </c>
      <c r="E90" s="170">
        <v>116</v>
      </c>
      <c r="F90" s="15"/>
      <c r="G90" s="20"/>
      <c r="H90" s="21"/>
      <c r="I90" s="20"/>
      <c r="J90" s="20"/>
      <c r="K90" s="20"/>
      <c r="L90" s="20"/>
      <c r="M90" s="20"/>
      <c r="N90" s="20"/>
      <c r="O90" s="20"/>
      <c r="P90" s="22"/>
    </row>
    <row r="91" spans="1:16" s="36" customFormat="1" ht="25.5">
      <c r="A91" s="167">
        <v>5</v>
      </c>
      <c r="B91" s="168"/>
      <c r="C91" s="172" t="s">
        <v>147</v>
      </c>
      <c r="D91" s="168" t="s">
        <v>95</v>
      </c>
      <c r="E91" s="170">
        <v>91</v>
      </c>
      <c r="F91" s="15"/>
      <c r="G91" s="20"/>
      <c r="H91" s="21"/>
      <c r="I91" s="20"/>
      <c r="J91" s="20"/>
      <c r="K91" s="20"/>
      <c r="L91" s="20"/>
      <c r="M91" s="20"/>
      <c r="N91" s="20"/>
      <c r="O91" s="20"/>
      <c r="P91" s="22"/>
    </row>
    <row r="92" spans="1:16" s="36" customFormat="1" ht="25.5">
      <c r="A92" s="167"/>
      <c r="B92" s="168"/>
      <c r="C92" s="172" t="s">
        <v>148</v>
      </c>
      <c r="D92" s="168" t="s">
        <v>95</v>
      </c>
      <c r="E92" s="170">
        <f>1.04*E91</f>
        <v>94.64</v>
      </c>
      <c r="F92" s="15"/>
      <c r="G92" s="20"/>
      <c r="H92" s="21"/>
      <c r="I92" s="20"/>
      <c r="J92" s="20"/>
      <c r="K92" s="20"/>
      <c r="L92" s="20"/>
      <c r="M92" s="20"/>
      <c r="N92" s="20"/>
      <c r="O92" s="20"/>
      <c r="P92" s="22"/>
    </row>
    <row r="93" spans="1:16" s="36" customFormat="1" ht="12.75">
      <c r="A93" s="167"/>
      <c r="B93" s="168"/>
      <c r="C93" s="171" t="s">
        <v>112</v>
      </c>
      <c r="D93" s="168" t="s">
        <v>40</v>
      </c>
      <c r="E93" s="170">
        <f>4*E91</f>
        <v>364</v>
      </c>
      <c r="F93" s="15"/>
      <c r="G93" s="20"/>
      <c r="H93" s="21"/>
      <c r="I93" s="20"/>
      <c r="J93" s="20"/>
      <c r="K93" s="20"/>
      <c r="L93" s="20"/>
      <c r="M93" s="20"/>
      <c r="N93" s="20"/>
      <c r="O93" s="20"/>
      <c r="P93" s="22"/>
    </row>
    <row r="94" spans="1:16" s="36" customFormat="1" ht="12.75">
      <c r="A94" s="167"/>
      <c r="B94" s="168"/>
      <c r="C94" s="171" t="s">
        <v>113</v>
      </c>
      <c r="D94" s="168" t="s">
        <v>65</v>
      </c>
      <c r="E94" s="170">
        <f>4*E91</f>
        <v>364</v>
      </c>
      <c r="F94" s="15"/>
      <c r="G94" s="20"/>
      <c r="H94" s="21"/>
      <c r="I94" s="20"/>
      <c r="J94" s="20"/>
      <c r="K94" s="20"/>
      <c r="L94" s="20"/>
      <c r="M94" s="20"/>
      <c r="N94" s="20"/>
      <c r="O94" s="20"/>
      <c r="P94" s="22"/>
    </row>
    <row r="95" spans="1:16" s="36" customFormat="1" ht="25.5">
      <c r="A95" s="167">
        <v>6</v>
      </c>
      <c r="B95" s="168"/>
      <c r="C95" s="171" t="s">
        <v>149</v>
      </c>
      <c r="D95" s="168" t="s">
        <v>95</v>
      </c>
      <c r="E95" s="170">
        <v>903</v>
      </c>
      <c r="F95" s="15"/>
      <c r="G95" s="20"/>
      <c r="H95" s="21"/>
      <c r="I95" s="20"/>
      <c r="J95" s="20"/>
      <c r="K95" s="20"/>
      <c r="L95" s="20"/>
      <c r="M95" s="20"/>
      <c r="N95" s="20"/>
      <c r="O95" s="20"/>
      <c r="P95" s="22"/>
    </row>
    <row r="96" spans="1:16" s="36" customFormat="1" ht="12.75">
      <c r="A96" s="167"/>
      <c r="B96" s="168"/>
      <c r="C96" s="171" t="s">
        <v>115</v>
      </c>
      <c r="D96" s="168" t="s">
        <v>95</v>
      </c>
      <c r="E96" s="170">
        <f>E95*1.05</f>
        <v>948.1500000000001</v>
      </c>
      <c r="F96" s="15"/>
      <c r="G96" s="20"/>
      <c r="H96" s="21"/>
      <c r="I96" s="20"/>
      <c r="J96" s="20"/>
      <c r="K96" s="20"/>
      <c r="L96" s="20"/>
      <c r="M96" s="20"/>
      <c r="N96" s="20"/>
      <c r="O96" s="20"/>
      <c r="P96" s="22"/>
    </row>
    <row r="97" spans="1:16" s="36" customFormat="1" ht="12.75">
      <c r="A97" s="167"/>
      <c r="B97" s="168"/>
      <c r="C97" s="171" t="s">
        <v>112</v>
      </c>
      <c r="D97" s="168" t="s">
        <v>40</v>
      </c>
      <c r="E97" s="170">
        <f>4*E95</f>
        <v>3612</v>
      </c>
      <c r="F97" s="15"/>
      <c r="G97" s="20"/>
      <c r="H97" s="21"/>
      <c r="I97" s="20"/>
      <c r="J97" s="20"/>
      <c r="K97" s="20"/>
      <c r="L97" s="20"/>
      <c r="M97" s="20"/>
      <c r="N97" s="20"/>
      <c r="O97" s="20"/>
      <c r="P97" s="22"/>
    </row>
    <row r="98" spans="1:16" s="36" customFormat="1" ht="25.5">
      <c r="A98" s="167">
        <v>7</v>
      </c>
      <c r="B98" s="168"/>
      <c r="C98" s="171" t="s">
        <v>150</v>
      </c>
      <c r="D98" s="168" t="s">
        <v>95</v>
      </c>
      <c r="E98" s="170">
        <v>22</v>
      </c>
      <c r="F98" s="15"/>
      <c r="G98" s="20"/>
      <c r="H98" s="21"/>
      <c r="I98" s="20"/>
      <c r="J98" s="20"/>
      <c r="K98" s="20"/>
      <c r="L98" s="20"/>
      <c r="M98" s="20"/>
      <c r="N98" s="20"/>
      <c r="O98" s="20"/>
      <c r="P98" s="22"/>
    </row>
    <row r="99" spans="1:16" s="36" customFormat="1" ht="12.75">
      <c r="A99" s="167"/>
      <c r="B99" s="168"/>
      <c r="C99" s="171" t="s">
        <v>115</v>
      </c>
      <c r="D99" s="168" t="s">
        <v>95</v>
      </c>
      <c r="E99" s="170">
        <f>E98*1.05*2</f>
        <v>46.2</v>
      </c>
      <c r="F99" s="15"/>
      <c r="G99" s="20"/>
      <c r="H99" s="21"/>
      <c r="I99" s="20"/>
      <c r="J99" s="20"/>
      <c r="K99" s="20"/>
      <c r="L99" s="20"/>
      <c r="M99" s="20"/>
      <c r="N99" s="20"/>
      <c r="O99" s="20"/>
      <c r="P99" s="22"/>
    </row>
    <row r="100" spans="1:16" s="36" customFormat="1" ht="12.75">
      <c r="A100" s="167"/>
      <c r="B100" s="168"/>
      <c r="C100" s="171" t="s">
        <v>112</v>
      </c>
      <c r="D100" s="168" t="s">
        <v>40</v>
      </c>
      <c r="E100" s="170">
        <f>4*E98</f>
        <v>88</v>
      </c>
      <c r="F100" s="15"/>
      <c r="G100" s="20"/>
      <c r="H100" s="21"/>
      <c r="I100" s="20"/>
      <c r="J100" s="20"/>
      <c r="K100" s="20"/>
      <c r="L100" s="20"/>
      <c r="M100" s="20"/>
      <c r="N100" s="20"/>
      <c r="O100" s="20"/>
      <c r="P100" s="22"/>
    </row>
    <row r="101" spans="1:16" s="36" customFormat="1" ht="12.75">
      <c r="A101" s="167">
        <v>8</v>
      </c>
      <c r="B101" s="168"/>
      <c r="C101" s="171" t="s">
        <v>151</v>
      </c>
      <c r="D101" s="168" t="s">
        <v>95</v>
      </c>
      <c r="E101" s="170">
        <v>925</v>
      </c>
      <c r="F101" s="15"/>
      <c r="G101" s="20"/>
      <c r="H101" s="21"/>
      <c r="I101" s="20"/>
      <c r="J101" s="20"/>
      <c r="K101" s="20"/>
      <c r="L101" s="20"/>
      <c r="M101" s="20"/>
      <c r="N101" s="20"/>
      <c r="O101" s="20"/>
      <c r="P101" s="22"/>
    </row>
    <row r="102" spans="1:16" s="36" customFormat="1" ht="12.75">
      <c r="A102" s="167"/>
      <c r="B102" s="168"/>
      <c r="C102" s="171" t="s">
        <v>152</v>
      </c>
      <c r="D102" s="168" t="s">
        <v>40</v>
      </c>
      <c r="E102" s="170">
        <f>3.5*E101</f>
        <v>3237.5</v>
      </c>
      <c r="F102" s="15"/>
      <c r="G102" s="20"/>
      <c r="H102" s="21"/>
      <c r="I102" s="20"/>
      <c r="J102" s="20"/>
      <c r="K102" s="20"/>
      <c r="L102" s="20"/>
      <c r="M102" s="20"/>
      <c r="N102" s="20"/>
      <c r="O102" s="20"/>
      <c r="P102" s="22"/>
    </row>
    <row r="103" spans="1:16" s="36" customFormat="1" ht="12.75">
      <c r="A103" s="167">
        <v>9</v>
      </c>
      <c r="B103" s="168"/>
      <c r="C103" s="171" t="s">
        <v>153</v>
      </c>
      <c r="D103" s="168" t="s">
        <v>95</v>
      </c>
      <c r="E103" s="170">
        <v>925</v>
      </c>
      <c r="F103" s="15"/>
      <c r="G103" s="20"/>
      <c r="H103" s="21"/>
      <c r="I103" s="20"/>
      <c r="J103" s="20"/>
      <c r="K103" s="20"/>
      <c r="L103" s="20"/>
      <c r="M103" s="20"/>
      <c r="N103" s="20"/>
      <c r="O103" s="20"/>
      <c r="P103" s="22"/>
    </row>
    <row r="104" spans="1:16" s="36" customFormat="1" ht="12.75">
      <c r="A104" s="167"/>
      <c r="B104" s="168"/>
      <c r="C104" s="171" t="s">
        <v>119</v>
      </c>
      <c r="D104" s="168" t="s">
        <v>120</v>
      </c>
      <c r="E104" s="170">
        <f>0.15*E103</f>
        <v>138.75</v>
      </c>
      <c r="F104" s="15"/>
      <c r="G104" s="20"/>
      <c r="H104" s="21"/>
      <c r="I104" s="20"/>
      <c r="J104" s="20"/>
      <c r="K104" s="20"/>
      <c r="L104" s="20"/>
      <c r="M104" s="20"/>
      <c r="N104" s="20"/>
      <c r="O104" s="20"/>
      <c r="P104" s="22"/>
    </row>
    <row r="105" spans="1:16" s="36" customFormat="1" ht="12.75">
      <c r="A105" s="167">
        <v>10</v>
      </c>
      <c r="B105" s="168"/>
      <c r="C105" s="171" t="s">
        <v>154</v>
      </c>
      <c r="D105" s="168" t="s">
        <v>95</v>
      </c>
      <c r="E105" s="170">
        <v>925</v>
      </c>
      <c r="F105" s="15"/>
      <c r="G105" s="20"/>
      <c r="H105" s="21"/>
      <c r="I105" s="20"/>
      <c r="J105" s="20"/>
      <c r="K105" s="20"/>
      <c r="L105" s="20"/>
      <c r="M105" s="20"/>
      <c r="N105" s="20"/>
      <c r="O105" s="20"/>
      <c r="P105" s="22"/>
    </row>
    <row r="106" spans="1:16" s="36" customFormat="1" ht="12.75">
      <c r="A106" s="167"/>
      <c r="B106" s="168"/>
      <c r="C106" s="171" t="s">
        <v>122</v>
      </c>
      <c r="D106" s="168" t="s">
        <v>120</v>
      </c>
      <c r="E106" s="170">
        <f>0.5*E105</f>
        <v>462.5</v>
      </c>
      <c r="F106" s="15"/>
      <c r="G106" s="20"/>
      <c r="H106" s="21"/>
      <c r="I106" s="20"/>
      <c r="J106" s="20"/>
      <c r="K106" s="20"/>
      <c r="L106" s="20"/>
      <c r="M106" s="20"/>
      <c r="N106" s="20"/>
      <c r="O106" s="20"/>
      <c r="P106" s="22"/>
    </row>
    <row r="107" spans="1:16" s="36" customFormat="1" ht="38.25">
      <c r="A107" s="167">
        <v>11</v>
      </c>
      <c r="B107" s="170"/>
      <c r="C107" s="172" t="s">
        <v>155</v>
      </c>
      <c r="D107" s="170" t="s">
        <v>39</v>
      </c>
      <c r="E107" s="170">
        <v>6</v>
      </c>
      <c r="F107" s="15"/>
      <c r="G107" s="20"/>
      <c r="H107" s="21"/>
      <c r="I107" s="20"/>
      <c r="J107" s="20"/>
      <c r="K107" s="20"/>
      <c r="L107" s="20"/>
      <c r="M107" s="20"/>
      <c r="N107" s="20"/>
      <c r="O107" s="20"/>
      <c r="P107" s="22"/>
    </row>
    <row r="108" spans="1:16" s="36" customFormat="1" ht="15">
      <c r="A108" s="167"/>
      <c r="B108" s="168"/>
      <c r="C108" s="169" t="s">
        <v>156</v>
      </c>
      <c r="D108" s="168"/>
      <c r="E108" s="168"/>
      <c r="F108" s="15"/>
      <c r="G108" s="20"/>
      <c r="H108" s="21"/>
      <c r="I108" s="20"/>
      <c r="J108" s="20"/>
      <c r="K108" s="20"/>
      <c r="L108" s="20"/>
      <c r="M108" s="20"/>
      <c r="N108" s="20"/>
      <c r="O108" s="20"/>
      <c r="P108" s="22"/>
    </row>
    <row r="109" spans="1:16" s="36" customFormat="1" ht="12.75">
      <c r="A109" s="167">
        <v>1</v>
      </c>
      <c r="B109" s="168"/>
      <c r="C109" s="171" t="s">
        <v>157</v>
      </c>
      <c r="D109" s="168" t="s">
        <v>158</v>
      </c>
      <c r="E109" s="170">
        <v>518</v>
      </c>
      <c r="F109" s="15"/>
      <c r="G109" s="20"/>
      <c r="H109" s="21"/>
      <c r="I109" s="20"/>
      <c r="J109" s="20"/>
      <c r="K109" s="20"/>
      <c r="L109" s="20"/>
      <c r="M109" s="20"/>
      <c r="N109" s="20"/>
      <c r="O109" s="20"/>
      <c r="P109" s="22"/>
    </row>
    <row r="110" spans="1:16" s="36" customFormat="1" ht="25.5">
      <c r="A110" s="167"/>
      <c r="B110" s="168"/>
      <c r="C110" s="172" t="s">
        <v>159</v>
      </c>
      <c r="D110" s="168" t="s">
        <v>158</v>
      </c>
      <c r="E110" s="170">
        <f>1.04*E109</f>
        <v>538.72</v>
      </c>
      <c r="F110" s="15"/>
      <c r="G110" s="20"/>
      <c r="H110" s="21"/>
      <c r="I110" s="20"/>
      <c r="J110" s="20"/>
      <c r="K110" s="20"/>
      <c r="L110" s="20"/>
      <c r="M110" s="20"/>
      <c r="N110" s="20"/>
      <c r="O110" s="20"/>
      <c r="P110" s="22"/>
    </row>
    <row r="111" spans="1:16" s="36" customFormat="1" ht="12.75">
      <c r="A111" s="167"/>
      <c r="B111" s="168"/>
      <c r="C111" s="171" t="s">
        <v>112</v>
      </c>
      <c r="D111" s="168" t="s">
        <v>40</v>
      </c>
      <c r="E111" s="170">
        <f>4*E109*0.3</f>
        <v>621.6</v>
      </c>
      <c r="F111" s="15"/>
      <c r="G111" s="20"/>
      <c r="H111" s="21"/>
      <c r="I111" s="20"/>
      <c r="J111" s="20"/>
      <c r="K111" s="20"/>
      <c r="L111" s="20"/>
      <c r="M111" s="20"/>
      <c r="N111" s="20"/>
      <c r="O111" s="20"/>
      <c r="P111" s="22"/>
    </row>
    <row r="112" spans="1:16" s="36" customFormat="1" ht="12.75">
      <c r="A112" s="167"/>
      <c r="B112" s="168"/>
      <c r="C112" s="171" t="s">
        <v>113</v>
      </c>
      <c r="D112" s="168" t="s">
        <v>65</v>
      </c>
      <c r="E112" s="170">
        <f>4*E109*0.3</f>
        <v>621.6</v>
      </c>
      <c r="F112" s="15"/>
      <c r="G112" s="20"/>
      <c r="H112" s="21"/>
      <c r="I112" s="20"/>
      <c r="J112" s="20"/>
      <c r="K112" s="20"/>
      <c r="L112" s="20"/>
      <c r="M112" s="20"/>
      <c r="N112" s="20"/>
      <c r="O112" s="20"/>
      <c r="P112" s="22"/>
    </row>
    <row r="113" spans="1:16" s="36" customFormat="1" ht="38.25">
      <c r="A113" s="167">
        <v>2</v>
      </c>
      <c r="B113" s="168"/>
      <c r="C113" s="171" t="s">
        <v>160</v>
      </c>
      <c r="D113" s="168" t="s">
        <v>95</v>
      </c>
      <c r="E113" s="170">
        <v>155.4</v>
      </c>
      <c r="F113" s="15"/>
      <c r="G113" s="20"/>
      <c r="H113" s="21"/>
      <c r="I113" s="20"/>
      <c r="J113" s="20"/>
      <c r="K113" s="20"/>
      <c r="L113" s="20"/>
      <c r="M113" s="20"/>
      <c r="N113" s="20"/>
      <c r="O113" s="20"/>
      <c r="P113" s="22"/>
    </row>
    <row r="114" spans="1:16" s="36" customFormat="1" ht="12.75">
      <c r="A114" s="167"/>
      <c r="B114" s="168"/>
      <c r="C114" s="171" t="s">
        <v>115</v>
      </c>
      <c r="D114" s="168" t="s">
        <v>95</v>
      </c>
      <c r="E114" s="170">
        <f>E113*1.05</f>
        <v>163.17000000000002</v>
      </c>
      <c r="F114" s="15"/>
      <c r="G114" s="20"/>
      <c r="H114" s="21"/>
      <c r="I114" s="20"/>
      <c r="J114" s="20"/>
      <c r="K114" s="20"/>
      <c r="L114" s="20"/>
      <c r="M114" s="20"/>
      <c r="N114" s="20"/>
      <c r="O114" s="20"/>
      <c r="P114" s="22"/>
    </row>
    <row r="115" spans="1:16" s="36" customFormat="1" ht="12.75">
      <c r="A115" s="167"/>
      <c r="B115" s="168"/>
      <c r="C115" s="171" t="s">
        <v>112</v>
      </c>
      <c r="D115" s="168" t="s">
        <v>40</v>
      </c>
      <c r="E115" s="170">
        <f>4*E113</f>
        <v>621.6</v>
      </c>
      <c r="F115" s="15"/>
      <c r="G115" s="20"/>
      <c r="H115" s="21"/>
      <c r="I115" s="20"/>
      <c r="J115" s="20"/>
      <c r="K115" s="20"/>
      <c r="L115" s="20"/>
      <c r="M115" s="20"/>
      <c r="N115" s="20"/>
      <c r="O115" s="20"/>
      <c r="P115" s="22"/>
    </row>
    <row r="116" spans="1:16" s="36" customFormat="1" ht="12.75">
      <c r="A116" s="167">
        <v>3</v>
      </c>
      <c r="B116" s="168"/>
      <c r="C116" s="171" t="s">
        <v>161</v>
      </c>
      <c r="D116" s="170" t="s">
        <v>95</v>
      </c>
      <c r="E116" s="170">
        <v>155.4</v>
      </c>
      <c r="F116" s="15"/>
      <c r="G116" s="20"/>
      <c r="H116" s="21"/>
      <c r="I116" s="20"/>
      <c r="J116" s="20"/>
      <c r="K116" s="20"/>
      <c r="L116" s="20"/>
      <c r="M116" s="20"/>
      <c r="N116" s="20"/>
      <c r="O116" s="20"/>
      <c r="P116" s="22"/>
    </row>
    <row r="117" spans="1:16" s="36" customFormat="1" ht="12.75">
      <c r="A117" s="167"/>
      <c r="B117" s="168"/>
      <c r="C117" s="171" t="s">
        <v>152</v>
      </c>
      <c r="D117" s="170" t="s">
        <v>40</v>
      </c>
      <c r="E117" s="170">
        <f>3.5*E116*0.3</f>
        <v>163.17</v>
      </c>
      <c r="F117" s="15"/>
      <c r="G117" s="20"/>
      <c r="H117" s="21"/>
      <c r="I117" s="20"/>
      <c r="J117" s="20"/>
      <c r="K117" s="20"/>
      <c r="L117" s="20"/>
      <c r="M117" s="20"/>
      <c r="N117" s="20"/>
      <c r="O117" s="20"/>
      <c r="P117" s="22"/>
    </row>
    <row r="118" spans="1:16" s="36" customFormat="1" ht="12.75">
      <c r="A118" s="167">
        <v>4</v>
      </c>
      <c r="B118" s="168"/>
      <c r="C118" s="171" t="s">
        <v>162</v>
      </c>
      <c r="D118" s="170" t="s">
        <v>95</v>
      </c>
      <c r="E118" s="170">
        <v>155.4</v>
      </c>
      <c r="F118" s="15"/>
      <c r="G118" s="20"/>
      <c r="H118" s="21"/>
      <c r="I118" s="20"/>
      <c r="J118" s="20"/>
      <c r="K118" s="20"/>
      <c r="L118" s="20"/>
      <c r="M118" s="20"/>
      <c r="N118" s="20"/>
      <c r="O118" s="20"/>
      <c r="P118" s="22"/>
    </row>
    <row r="119" spans="1:16" s="36" customFormat="1" ht="12.75">
      <c r="A119" s="167"/>
      <c r="B119" s="168"/>
      <c r="C119" s="171" t="s">
        <v>119</v>
      </c>
      <c r="D119" s="170" t="s">
        <v>120</v>
      </c>
      <c r="E119" s="170">
        <f>0.15*E118*0.3</f>
        <v>6.992999999999999</v>
      </c>
      <c r="F119" s="15"/>
      <c r="G119" s="20"/>
      <c r="H119" s="21"/>
      <c r="I119" s="20"/>
      <c r="J119" s="20"/>
      <c r="K119" s="20"/>
      <c r="L119" s="20"/>
      <c r="M119" s="20"/>
      <c r="N119" s="20"/>
      <c r="O119" s="20"/>
      <c r="P119" s="22"/>
    </row>
    <row r="120" spans="1:16" s="36" customFormat="1" ht="12.75">
      <c r="A120" s="167">
        <v>5</v>
      </c>
      <c r="B120" s="168"/>
      <c r="C120" s="171" t="s">
        <v>163</v>
      </c>
      <c r="D120" s="170" t="s">
        <v>95</v>
      </c>
      <c r="E120" s="170">
        <v>155.4</v>
      </c>
      <c r="F120" s="15"/>
      <c r="G120" s="20"/>
      <c r="H120" s="21"/>
      <c r="I120" s="20"/>
      <c r="J120" s="20"/>
      <c r="K120" s="20"/>
      <c r="L120" s="20"/>
      <c r="M120" s="20"/>
      <c r="N120" s="20"/>
      <c r="O120" s="20"/>
      <c r="P120" s="22"/>
    </row>
    <row r="121" spans="1:16" s="36" customFormat="1" ht="12.75">
      <c r="A121" s="167"/>
      <c r="B121" s="168"/>
      <c r="C121" s="171" t="s">
        <v>122</v>
      </c>
      <c r="D121" s="168" t="s">
        <v>120</v>
      </c>
      <c r="E121" s="170">
        <f>0.5*E120*0.3</f>
        <v>23.31</v>
      </c>
      <c r="F121" s="15"/>
      <c r="G121" s="20"/>
      <c r="H121" s="21"/>
      <c r="I121" s="20"/>
      <c r="J121" s="20"/>
      <c r="K121" s="20"/>
      <c r="L121" s="20"/>
      <c r="M121" s="20"/>
      <c r="N121" s="20"/>
      <c r="O121" s="20"/>
      <c r="P121" s="22"/>
    </row>
    <row r="122" spans="1:16" s="36" customFormat="1" ht="15">
      <c r="A122" s="167"/>
      <c r="B122" s="168"/>
      <c r="C122" s="169" t="s">
        <v>164</v>
      </c>
      <c r="D122" s="170"/>
      <c r="E122" s="170"/>
      <c r="F122" s="15"/>
      <c r="G122" s="20"/>
      <c r="H122" s="21"/>
      <c r="I122" s="20"/>
      <c r="J122" s="20"/>
      <c r="K122" s="20"/>
      <c r="L122" s="20"/>
      <c r="M122" s="20"/>
      <c r="N122" s="20"/>
      <c r="O122" s="20"/>
      <c r="P122" s="22"/>
    </row>
    <row r="123" spans="1:16" s="36" customFormat="1" ht="15">
      <c r="A123" s="167"/>
      <c r="B123" s="168"/>
      <c r="C123" s="174" t="s">
        <v>165</v>
      </c>
      <c r="D123" s="170"/>
      <c r="E123" s="170"/>
      <c r="F123" s="15"/>
      <c r="G123" s="20"/>
      <c r="H123" s="21"/>
      <c r="I123" s="20"/>
      <c r="J123" s="20"/>
      <c r="K123" s="20"/>
      <c r="L123" s="20"/>
      <c r="M123" s="20"/>
      <c r="N123" s="20"/>
      <c r="O123" s="20"/>
      <c r="P123" s="22"/>
    </row>
    <row r="124" spans="1:16" s="36" customFormat="1" ht="51">
      <c r="A124" s="167">
        <v>1</v>
      </c>
      <c r="B124" s="168"/>
      <c r="C124" s="172" t="s">
        <v>166</v>
      </c>
      <c r="D124" s="168" t="s">
        <v>39</v>
      </c>
      <c r="E124" s="170">
        <v>15</v>
      </c>
      <c r="F124" s="15"/>
      <c r="G124" s="20"/>
      <c r="H124" s="21"/>
      <c r="I124" s="20"/>
      <c r="J124" s="20"/>
      <c r="K124" s="20"/>
      <c r="L124" s="20"/>
      <c r="M124" s="20"/>
      <c r="N124" s="20"/>
      <c r="O124" s="20"/>
      <c r="P124" s="22"/>
    </row>
    <row r="125" spans="1:16" s="36" customFormat="1" ht="51">
      <c r="A125" s="167">
        <v>2</v>
      </c>
      <c r="B125" s="168"/>
      <c r="C125" s="172" t="s">
        <v>167</v>
      </c>
      <c r="D125" s="168" t="s">
        <v>39</v>
      </c>
      <c r="E125" s="170">
        <v>2</v>
      </c>
      <c r="F125" s="15"/>
      <c r="G125" s="20"/>
      <c r="H125" s="21"/>
      <c r="I125" s="20"/>
      <c r="J125" s="20"/>
      <c r="K125" s="20"/>
      <c r="L125" s="20"/>
      <c r="M125" s="20"/>
      <c r="N125" s="20"/>
      <c r="O125" s="20"/>
      <c r="P125" s="22"/>
    </row>
    <row r="126" spans="1:16" s="36" customFormat="1" ht="51">
      <c r="A126" s="167">
        <v>3</v>
      </c>
      <c r="B126" s="168"/>
      <c r="C126" s="172" t="s">
        <v>168</v>
      </c>
      <c r="D126" s="168" t="s">
        <v>39</v>
      </c>
      <c r="E126" s="170">
        <v>3</v>
      </c>
      <c r="F126" s="15"/>
      <c r="G126" s="20"/>
      <c r="H126" s="21"/>
      <c r="I126" s="20"/>
      <c r="J126" s="20"/>
      <c r="K126" s="20"/>
      <c r="L126" s="20"/>
      <c r="M126" s="20"/>
      <c r="N126" s="20"/>
      <c r="O126" s="20"/>
      <c r="P126" s="22"/>
    </row>
    <row r="127" spans="1:16" s="36" customFormat="1" ht="63.75">
      <c r="A127" s="167">
        <v>4</v>
      </c>
      <c r="B127" s="168"/>
      <c r="C127" s="172" t="s">
        <v>169</v>
      </c>
      <c r="D127" s="168" t="s">
        <v>39</v>
      </c>
      <c r="E127" s="170">
        <v>7</v>
      </c>
      <c r="F127" s="15"/>
      <c r="G127" s="20"/>
      <c r="H127" s="21"/>
      <c r="I127" s="20"/>
      <c r="J127" s="20"/>
      <c r="K127" s="20"/>
      <c r="L127" s="20"/>
      <c r="M127" s="20"/>
      <c r="N127" s="20"/>
      <c r="O127" s="20"/>
      <c r="P127" s="22"/>
    </row>
    <row r="128" spans="1:16" s="36" customFormat="1" ht="63.75">
      <c r="A128" s="167">
        <v>5</v>
      </c>
      <c r="B128" s="168"/>
      <c r="C128" s="172" t="s">
        <v>170</v>
      </c>
      <c r="D128" s="168" t="s">
        <v>39</v>
      </c>
      <c r="E128" s="170">
        <v>4</v>
      </c>
      <c r="F128" s="15"/>
      <c r="G128" s="20"/>
      <c r="H128" s="21"/>
      <c r="I128" s="20"/>
      <c r="J128" s="20"/>
      <c r="K128" s="20"/>
      <c r="L128" s="20"/>
      <c r="M128" s="20"/>
      <c r="N128" s="20"/>
      <c r="O128" s="20"/>
      <c r="P128" s="22"/>
    </row>
    <row r="129" spans="1:16" s="36" customFormat="1" ht="63.75">
      <c r="A129" s="167">
        <v>6</v>
      </c>
      <c r="B129" s="168"/>
      <c r="C129" s="172" t="s">
        <v>171</v>
      </c>
      <c r="D129" s="168" t="s">
        <v>39</v>
      </c>
      <c r="E129" s="170">
        <v>1</v>
      </c>
      <c r="F129" s="15"/>
      <c r="G129" s="20"/>
      <c r="H129" s="21"/>
      <c r="I129" s="20"/>
      <c r="J129" s="20"/>
      <c r="K129" s="20"/>
      <c r="L129" s="20"/>
      <c r="M129" s="20"/>
      <c r="N129" s="20"/>
      <c r="O129" s="20"/>
      <c r="P129" s="22"/>
    </row>
    <row r="130" spans="1:16" s="36" customFormat="1" ht="63.75">
      <c r="A130" s="167">
        <v>7</v>
      </c>
      <c r="B130" s="168"/>
      <c r="C130" s="172" t="s">
        <v>172</v>
      </c>
      <c r="D130" s="168" t="s">
        <v>39</v>
      </c>
      <c r="E130" s="170">
        <v>7</v>
      </c>
      <c r="F130" s="15"/>
      <c r="G130" s="20"/>
      <c r="H130" s="21"/>
      <c r="I130" s="20"/>
      <c r="J130" s="20"/>
      <c r="K130" s="20"/>
      <c r="L130" s="20"/>
      <c r="M130" s="20"/>
      <c r="N130" s="20"/>
      <c r="O130" s="20"/>
      <c r="P130" s="22"/>
    </row>
    <row r="131" spans="1:16" s="36" customFormat="1" ht="63.75">
      <c r="A131" s="167">
        <v>8</v>
      </c>
      <c r="B131" s="168"/>
      <c r="C131" s="172" t="s">
        <v>173</v>
      </c>
      <c r="D131" s="168" t="s">
        <v>39</v>
      </c>
      <c r="E131" s="170">
        <v>1</v>
      </c>
      <c r="F131" s="15"/>
      <c r="G131" s="20"/>
      <c r="H131" s="21"/>
      <c r="I131" s="20"/>
      <c r="J131" s="20"/>
      <c r="K131" s="20"/>
      <c r="L131" s="20"/>
      <c r="M131" s="20"/>
      <c r="N131" s="20"/>
      <c r="O131" s="20"/>
      <c r="P131" s="22"/>
    </row>
    <row r="132" spans="1:16" s="36" customFormat="1" ht="25.5">
      <c r="A132" s="167">
        <v>9</v>
      </c>
      <c r="B132" s="168"/>
      <c r="C132" s="171" t="s">
        <v>174</v>
      </c>
      <c r="D132" s="168" t="s">
        <v>58</v>
      </c>
      <c r="E132" s="170">
        <v>61</v>
      </c>
      <c r="F132" s="15"/>
      <c r="G132" s="20"/>
      <c r="H132" s="21"/>
      <c r="I132" s="20"/>
      <c r="J132" s="20"/>
      <c r="K132" s="20"/>
      <c r="L132" s="20"/>
      <c r="M132" s="20"/>
      <c r="N132" s="20"/>
      <c r="O132" s="20"/>
      <c r="P132" s="22"/>
    </row>
    <row r="133" spans="1:16" s="36" customFormat="1" ht="12.75">
      <c r="A133" s="167">
        <v>10</v>
      </c>
      <c r="B133" s="168"/>
      <c r="C133" s="171" t="s">
        <v>175</v>
      </c>
      <c r="D133" s="168" t="s">
        <v>58</v>
      </c>
      <c r="E133" s="170">
        <v>272</v>
      </c>
      <c r="F133" s="15"/>
      <c r="G133" s="20"/>
      <c r="H133" s="21"/>
      <c r="I133" s="20"/>
      <c r="J133" s="20"/>
      <c r="K133" s="20"/>
      <c r="L133" s="20"/>
      <c r="M133" s="20"/>
      <c r="N133" s="20"/>
      <c r="O133" s="20"/>
      <c r="P133" s="22"/>
    </row>
    <row r="134" spans="1:16" s="36" customFormat="1" ht="12.75">
      <c r="A134" s="167">
        <v>11</v>
      </c>
      <c r="B134" s="168"/>
      <c r="C134" s="171" t="s">
        <v>176</v>
      </c>
      <c r="D134" s="168" t="s">
        <v>58</v>
      </c>
      <c r="E134" s="170">
        <v>168</v>
      </c>
      <c r="F134" s="15"/>
      <c r="G134" s="20"/>
      <c r="H134" s="21"/>
      <c r="I134" s="20"/>
      <c r="J134" s="20"/>
      <c r="K134" s="20"/>
      <c r="L134" s="20"/>
      <c r="M134" s="20"/>
      <c r="N134" s="20"/>
      <c r="O134" s="20"/>
      <c r="P134" s="22"/>
    </row>
    <row r="135" spans="1:16" s="36" customFormat="1" ht="25.5">
      <c r="A135" s="167">
        <v>12</v>
      </c>
      <c r="B135" s="168"/>
      <c r="C135" s="171" t="s">
        <v>177</v>
      </c>
      <c r="D135" s="168" t="s">
        <v>58</v>
      </c>
      <c r="E135" s="170">
        <v>694</v>
      </c>
      <c r="F135" s="15"/>
      <c r="G135" s="20"/>
      <c r="H135" s="21"/>
      <c r="I135" s="20"/>
      <c r="J135" s="20"/>
      <c r="K135" s="20"/>
      <c r="L135" s="20"/>
      <c r="M135" s="20"/>
      <c r="N135" s="20"/>
      <c r="O135" s="20"/>
      <c r="P135" s="22"/>
    </row>
    <row r="136" spans="1:16" s="36" customFormat="1" ht="51">
      <c r="A136" s="167">
        <v>13</v>
      </c>
      <c r="B136" s="168"/>
      <c r="C136" s="172" t="s">
        <v>319</v>
      </c>
      <c r="D136" s="170" t="s">
        <v>39</v>
      </c>
      <c r="E136" s="170">
        <v>84</v>
      </c>
      <c r="F136" s="15"/>
      <c r="G136" s="20"/>
      <c r="H136" s="21"/>
      <c r="I136" s="20"/>
      <c r="J136" s="20"/>
      <c r="K136" s="20"/>
      <c r="L136" s="20"/>
      <c r="M136" s="20"/>
      <c r="N136" s="20"/>
      <c r="O136" s="20"/>
      <c r="P136" s="22"/>
    </row>
    <row r="137" spans="1:16" s="36" customFormat="1" ht="15">
      <c r="A137" s="167"/>
      <c r="B137" s="168"/>
      <c r="C137" s="174" t="s">
        <v>178</v>
      </c>
      <c r="D137" s="168"/>
      <c r="E137" s="170"/>
      <c r="F137" s="15"/>
      <c r="G137" s="20"/>
      <c r="H137" s="21"/>
      <c r="I137" s="20"/>
      <c r="J137" s="20"/>
      <c r="K137" s="20"/>
      <c r="L137" s="20"/>
      <c r="M137" s="20"/>
      <c r="N137" s="20"/>
      <c r="O137" s="20"/>
      <c r="P137" s="22"/>
    </row>
    <row r="138" spans="1:16" s="36" customFormat="1" ht="89.25">
      <c r="A138" s="167">
        <v>1</v>
      </c>
      <c r="B138" s="168"/>
      <c r="C138" s="172" t="s">
        <v>179</v>
      </c>
      <c r="D138" s="168" t="s">
        <v>39</v>
      </c>
      <c r="E138" s="168">
        <v>3</v>
      </c>
      <c r="F138" s="15"/>
      <c r="G138" s="20"/>
      <c r="H138" s="21"/>
      <c r="I138" s="20"/>
      <c r="J138" s="20"/>
      <c r="K138" s="20"/>
      <c r="L138" s="20"/>
      <c r="M138" s="20"/>
      <c r="N138" s="20"/>
      <c r="O138" s="20"/>
      <c r="P138" s="22"/>
    </row>
    <row r="139" spans="1:16" s="36" customFormat="1" ht="76.5">
      <c r="A139" s="167">
        <v>2</v>
      </c>
      <c r="B139" s="168"/>
      <c r="C139" s="172" t="s">
        <v>180</v>
      </c>
      <c r="D139" s="168" t="s">
        <v>39</v>
      </c>
      <c r="E139" s="168">
        <v>3</v>
      </c>
      <c r="F139" s="15"/>
      <c r="G139" s="20"/>
      <c r="H139" s="21"/>
      <c r="I139" s="20"/>
      <c r="J139" s="20"/>
      <c r="K139" s="20"/>
      <c r="L139" s="20"/>
      <c r="M139" s="20"/>
      <c r="N139" s="20"/>
      <c r="O139" s="20"/>
      <c r="P139" s="22"/>
    </row>
    <row r="140" spans="1:16" s="36" customFormat="1" ht="12.75">
      <c r="A140" s="167">
        <v>3</v>
      </c>
      <c r="B140" s="168"/>
      <c r="C140" s="171" t="s">
        <v>181</v>
      </c>
      <c r="D140" s="168" t="s">
        <v>58</v>
      </c>
      <c r="E140" s="168">
        <v>37.1</v>
      </c>
      <c r="F140" s="15"/>
      <c r="G140" s="20"/>
      <c r="H140" s="21"/>
      <c r="I140" s="20"/>
      <c r="J140" s="20"/>
      <c r="K140" s="20"/>
      <c r="L140" s="20"/>
      <c r="M140" s="20"/>
      <c r="N140" s="20"/>
      <c r="O140" s="20"/>
      <c r="P140" s="22"/>
    </row>
    <row r="141" spans="1:16" s="36" customFormat="1" ht="15">
      <c r="A141" s="167"/>
      <c r="B141" s="168"/>
      <c r="C141" s="174" t="s">
        <v>182</v>
      </c>
      <c r="D141" s="168"/>
      <c r="E141" s="170"/>
      <c r="F141" s="15"/>
      <c r="G141" s="20"/>
      <c r="H141" s="21"/>
      <c r="I141" s="20"/>
      <c r="J141" s="20"/>
      <c r="K141" s="20"/>
      <c r="L141" s="20"/>
      <c r="M141" s="20"/>
      <c r="N141" s="20"/>
      <c r="O141" s="20"/>
      <c r="P141" s="22"/>
    </row>
    <row r="142" spans="1:16" s="36" customFormat="1" ht="38.25">
      <c r="A142" s="167">
        <v>1</v>
      </c>
      <c r="B142" s="168"/>
      <c r="C142" s="172" t="s">
        <v>183</v>
      </c>
      <c r="D142" s="168" t="s">
        <v>39</v>
      </c>
      <c r="E142" s="168">
        <v>15</v>
      </c>
      <c r="F142" s="15"/>
      <c r="G142" s="20"/>
      <c r="H142" s="21"/>
      <c r="I142" s="20"/>
      <c r="J142" s="20"/>
      <c r="K142" s="20"/>
      <c r="L142" s="20"/>
      <c r="M142" s="20"/>
      <c r="N142" s="20"/>
      <c r="O142" s="20"/>
      <c r="P142" s="22"/>
    </row>
    <row r="143" spans="1:16" s="36" customFormat="1" ht="38.25">
      <c r="A143" s="167">
        <v>2</v>
      </c>
      <c r="B143" s="168"/>
      <c r="C143" s="172" t="s">
        <v>184</v>
      </c>
      <c r="D143" s="168" t="s">
        <v>39</v>
      </c>
      <c r="E143" s="168">
        <v>6</v>
      </c>
      <c r="F143" s="15"/>
      <c r="G143" s="20"/>
      <c r="H143" s="21"/>
      <c r="I143" s="20"/>
      <c r="J143" s="20"/>
      <c r="K143" s="20"/>
      <c r="L143" s="20"/>
      <c r="M143" s="20"/>
      <c r="N143" s="20"/>
      <c r="O143" s="20"/>
      <c r="P143" s="22"/>
    </row>
    <row r="144" spans="1:16" s="36" customFormat="1" ht="38.25">
      <c r="A144" s="167">
        <v>3</v>
      </c>
      <c r="B144" s="168"/>
      <c r="C144" s="172" t="s">
        <v>185</v>
      </c>
      <c r="D144" s="168" t="s">
        <v>39</v>
      </c>
      <c r="E144" s="168">
        <v>6</v>
      </c>
      <c r="F144" s="15"/>
      <c r="G144" s="20"/>
      <c r="H144" s="21"/>
      <c r="I144" s="20"/>
      <c r="J144" s="20"/>
      <c r="K144" s="20"/>
      <c r="L144" s="20"/>
      <c r="M144" s="20"/>
      <c r="N144" s="20"/>
      <c r="O144" s="20"/>
      <c r="P144" s="22"/>
    </row>
    <row r="145" spans="1:16" s="36" customFormat="1" ht="15">
      <c r="A145" s="167"/>
      <c r="B145" s="168"/>
      <c r="C145" s="169" t="s">
        <v>186</v>
      </c>
      <c r="D145" s="168"/>
      <c r="E145" s="170"/>
      <c r="F145" s="15"/>
      <c r="G145" s="20"/>
      <c r="H145" s="21"/>
      <c r="I145" s="20"/>
      <c r="J145" s="20"/>
      <c r="K145" s="20"/>
      <c r="L145" s="20"/>
      <c r="M145" s="20"/>
      <c r="N145" s="20"/>
      <c r="O145" s="20"/>
      <c r="P145" s="22"/>
    </row>
    <row r="146" spans="1:16" s="36" customFormat="1" ht="38.25">
      <c r="A146" s="167">
        <v>1</v>
      </c>
      <c r="B146" s="168"/>
      <c r="C146" s="171" t="s">
        <v>187</v>
      </c>
      <c r="D146" s="168" t="s">
        <v>95</v>
      </c>
      <c r="E146" s="170">
        <v>477</v>
      </c>
      <c r="F146" s="15"/>
      <c r="G146" s="20"/>
      <c r="H146" s="21"/>
      <c r="I146" s="20"/>
      <c r="J146" s="20"/>
      <c r="K146" s="20"/>
      <c r="L146" s="20"/>
      <c r="M146" s="20"/>
      <c r="N146" s="20"/>
      <c r="O146" s="20"/>
      <c r="P146" s="22"/>
    </row>
    <row r="147" spans="1:16" s="36" customFormat="1" ht="12.75">
      <c r="A147" s="167">
        <v>2</v>
      </c>
      <c r="B147" s="168"/>
      <c r="C147" s="171" t="s">
        <v>186</v>
      </c>
      <c r="D147" s="168" t="s">
        <v>95</v>
      </c>
      <c r="E147" s="170">
        <v>477</v>
      </c>
      <c r="F147" s="15"/>
      <c r="G147" s="20"/>
      <c r="H147" s="21"/>
      <c r="I147" s="20"/>
      <c r="J147" s="20"/>
      <c r="K147" s="20"/>
      <c r="L147" s="20"/>
      <c r="M147" s="20"/>
      <c r="N147" s="20"/>
      <c r="O147" s="20"/>
      <c r="P147" s="22"/>
    </row>
    <row r="148" spans="1:16" s="36" customFormat="1" ht="25.5">
      <c r="A148" s="167"/>
      <c r="B148" s="168"/>
      <c r="C148" s="172" t="s">
        <v>188</v>
      </c>
      <c r="D148" s="168" t="s">
        <v>95</v>
      </c>
      <c r="E148" s="170">
        <f>E147*1.05</f>
        <v>500.85</v>
      </c>
      <c r="F148" s="15"/>
      <c r="G148" s="20"/>
      <c r="H148" s="21"/>
      <c r="I148" s="20"/>
      <c r="J148" s="20"/>
      <c r="K148" s="20"/>
      <c r="L148" s="20"/>
      <c r="M148" s="20"/>
      <c r="N148" s="20"/>
      <c r="O148" s="20"/>
      <c r="P148" s="22"/>
    </row>
    <row r="149" spans="1:16" s="36" customFormat="1" ht="12.75">
      <c r="A149" s="167"/>
      <c r="B149" s="168"/>
      <c r="C149" s="171" t="s">
        <v>189</v>
      </c>
      <c r="D149" s="168" t="s">
        <v>95</v>
      </c>
      <c r="E149" s="170">
        <f>E147</f>
        <v>477</v>
      </c>
      <c r="F149" s="15"/>
      <c r="G149" s="20"/>
      <c r="H149" s="21"/>
      <c r="I149" s="20"/>
      <c r="J149" s="20"/>
      <c r="K149" s="20"/>
      <c r="L149" s="20"/>
      <c r="M149" s="20"/>
      <c r="N149" s="20"/>
      <c r="O149" s="20"/>
      <c r="P149" s="22"/>
    </row>
    <row r="150" spans="1:16" s="36" customFormat="1" ht="15">
      <c r="A150" s="167"/>
      <c r="B150" s="168"/>
      <c r="C150" s="175" t="s">
        <v>190</v>
      </c>
      <c r="D150" s="168"/>
      <c r="E150" s="170"/>
      <c r="F150" s="15"/>
      <c r="G150" s="20"/>
      <c r="H150" s="21"/>
      <c r="I150" s="20"/>
      <c r="J150" s="20"/>
      <c r="K150" s="20"/>
      <c r="L150" s="20"/>
      <c r="M150" s="20"/>
      <c r="N150" s="20"/>
      <c r="O150" s="20"/>
      <c r="P150" s="22"/>
    </row>
    <row r="151" spans="1:16" s="36" customFormat="1" ht="38.25">
      <c r="A151" s="173">
        <v>1</v>
      </c>
      <c r="B151" s="170"/>
      <c r="C151" s="172" t="s">
        <v>191</v>
      </c>
      <c r="D151" s="170" t="s">
        <v>95</v>
      </c>
      <c r="E151" s="170">
        <v>640</v>
      </c>
      <c r="F151" s="15"/>
      <c r="G151" s="20"/>
      <c r="H151" s="21"/>
      <c r="I151" s="20"/>
      <c r="J151" s="20"/>
      <c r="K151" s="20"/>
      <c r="L151" s="20"/>
      <c r="M151" s="20"/>
      <c r="N151" s="20"/>
      <c r="O151" s="20"/>
      <c r="P151" s="22"/>
    </row>
    <row r="152" spans="1:16" s="36" customFormat="1" ht="12.75">
      <c r="A152" s="173">
        <v>2</v>
      </c>
      <c r="B152" s="170"/>
      <c r="C152" s="172" t="s">
        <v>192</v>
      </c>
      <c r="D152" s="170" t="s">
        <v>95</v>
      </c>
      <c r="E152" s="170">
        <v>640</v>
      </c>
      <c r="F152" s="15"/>
      <c r="G152" s="20"/>
      <c r="H152" s="21"/>
      <c r="I152" s="20"/>
      <c r="J152" s="20"/>
      <c r="K152" s="20"/>
      <c r="L152" s="20"/>
      <c r="M152" s="20"/>
      <c r="N152" s="20"/>
      <c r="O152" s="20"/>
      <c r="P152" s="22"/>
    </row>
    <row r="153" spans="1:16" s="36" customFormat="1" ht="25.5">
      <c r="A153" s="173"/>
      <c r="B153" s="170"/>
      <c r="C153" s="172" t="s">
        <v>193</v>
      </c>
      <c r="D153" s="170" t="s">
        <v>95</v>
      </c>
      <c r="E153" s="170">
        <f>E152*1.05</f>
        <v>672</v>
      </c>
      <c r="F153" s="15"/>
      <c r="G153" s="20"/>
      <c r="H153" s="21"/>
      <c r="I153" s="20"/>
      <c r="J153" s="20"/>
      <c r="K153" s="20"/>
      <c r="L153" s="20"/>
      <c r="M153" s="20"/>
      <c r="N153" s="20"/>
      <c r="O153" s="20"/>
      <c r="P153" s="22"/>
    </row>
    <row r="154" spans="1:16" s="36" customFormat="1" ht="12.75">
      <c r="A154" s="167">
        <v>3</v>
      </c>
      <c r="B154" s="168"/>
      <c r="C154" s="172" t="s">
        <v>194</v>
      </c>
      <c r="D154" s="168" t="s">
        <v>95</v>
      </c>
      <c r="E154" s="170">
        <v>640</v>
      </c>
      <c r="F154" s="15"/>
      <c r="G154" s="20"/>
      <c r="H154" s="21"/>
      <c r="I154" s="20"/>
      <c r="J154" s="20"/>
      <c r="K154" s="20"/>
      <c r="L154" s="20"/>
      <c r="M154" s="20"/>
      <c r="N154" s="20"/>
      <c r="O154" s="20"/>
      <c r="P154" s="22"/>
    </row>
    <row r="155" spans="1:16" s="36" customFormat="1" ht="25.5">
      <c r="A155" s="167"/>
      <c r="B155" s="168"/>
      <c r="C155" s="172" t="s">
        <v>320</v>
      </c>
      <c r="D155" s="168" t="s">
        <v>95</v>
      </c>
      <c r="E155" s="170">
        <f>1.04*E154</f>
        <v>665.6</v>
      </c>
      <c r="F155" s="15"/>
      <c r="G155" s="20"/>
      <c r="H155" s="21"/>
      <c r="I155" s="20"/>
      <c r="J155" s="20"/>
      <c r="K155" s="20"/>
      <c r="L155" s="20"/>
      <c r="M155" s="20"/>
      <c r="N155" s="20"/>
      <c r="O155" s="20"/>
      <c r="P155" s="22"/>
    </row>
    <row r="156" spans="1:16" s="36" customFormat="1" ht="12.75">
      <c r="A156" s="167">
        <v>4</v>
      </c>
      <c r="B156" s="168"/>
      <c r="C156" s="172" t="s">
        <v>194</v>
      </c>
      <c r="D156" s="168" t="s">
        <v>95</v>
      </c>
      <c r="E156" s="170">
        <v>640</v>
      </c>
      <c r="F156" s="15"/>
      <c r="G156" s="20"/>
      <c r="H156" s="21"/>
      <c r="I156" s="20"/>
      <c r="J156" s="20"/>
      <c r="K156" s="20"/>
      <c r="L156" s="20"/>
      <c r="M156" s="20"/>
      <c r="N156" s="20"/>
      <c r="O156" s="20"/>
      <c r="P156" s="22"/>
    </row>
    <row r="157" spans="1:16" s="36" customFormat="1" ht="25.5">
      <c r="A157" s="167"/>
      <c r="B157" s="168"/>
      <c r="C157" s="172" t="s">
        <v>321</v>
      </c>
      <c r="D157" s="168" t="s">
        <v>95</v>
      </c>
      <c r="E157" s="170">
        <f>1.04*E156</f>
        <v>665.6</v>
      </c>
      <c r="F157" s="15"/>
      <c r="G157" s="20"/>
      <c r="H157" s="21"/>
      <c r="I157" s="20"/>
      <c r="J157" s="20"/>
      <c r="K157" s="20"/>
      <c r="L157" s="20"/>
      <c r="M157" s="20"/>
      <c r="N157" s="20"/>
      <c r="O157" s="20"/>
      <c r="P157" s="22"/>
    </row>
    <row r="158" spans="1:16" s="36" customFormat="1" ht="12.75">
      <c r="A158" s="167">
        <v>5</v>
      </c>
      <c r="B158" s="168"/>
      <c r="C158" s="172" t="s">
        <v>194</v>
      </c>
      <c r="D158" s="168" t="s">
        <v>95</v>
      </c>
      <c r="E158" s="170">
        <v>640</v>
      </c>
      <c r="F158" s="15"/>
      <c r="G158" s="20"/>
      <c r="H158" s="21"/>
      <c r="I158" s="20"/>
      <c r="J158" s="20"/>
      <c r="K158" s="20"/>
      <c r="L158" s="20"/>
      <c r="M158" s="20"/>
      <c r="N158" s="20"/>
      <c r="O158" s="20"/>
      <c r="P158" s="22"/>
    </row>
    <row r="159" spans="1:16" s="36" customFormat="1" ht="25.5">
      <c r="A159" s="167"/>
      <c r="B159" s="168"/>
      <c r="C159" s="172" t="s">
        <v>322</v>
      </c>
      <c r="D159" s="168" t="s">
        <v>95</v>
      </c>
      <c r="E159" s="170">
        <f>1.04*E158</f>
        <v>665.6</v>
      </c>
      <c r="F159" s="15"/>
      <c r="G159" s="20"/>
      <c r="H159" s="21"/>
      <c r="I159" s="20"/>
      <c r="J159" s="20"/>
      <c r="K159" s="20"/>
      <c r="L159" s="20"/>
      <c r="M159" s="20"/>
      <c r="N159" s="20"/>
      <c r="O159" s="20"/>
      <c r="P159" s="22"/>
    </row>
    <row r="160" spans="1:16" s="36" customFormat="1" ht="12.75">
      <c r="A160" s="167">
        <v>6</v>
      </c>
      <c r="B160" s="168"/>
      <c r="C160" s="172" t="s">
        <v>195</v>
      </c>
      <c r="D160" s="168" t="s">
        <v>95</v>
      </c>
      <c r="E160" s="170">
        <v>640</v>
      </c>
      <c r="F160" s="15"/>
      <c r="G160" s="20"/>
      <c r="H160" s="21"/>
      <c r="I160" s="20"/>
      <c r="J160" s="20"/>
      <c r="K160" s="20"/>
      <c r="L160" s="20"/>
      <c r="M160" s="20"/>
      <c r="N160" s="20"/>
      <c r="O160" s="20"/>
      <c r="P160" s="22"/>
    </row>
    <row r="161" spans="1:16" s="36" customFormat="1" ht="38.25">
      <c r="A161" s="167"/>
      <c r="B161" s="168"/>
      <c r="C161" s="172" t="s">
        <v>196</v>
      </c>
      <c r="D161" s="168" t="s">
        <v>95</v>
      </c>
      <c r="E161" s="170">
        <f>E160*1.08</f>
        <v>691.2</v>
      </c>
      <c r="F161" s="15"/>
      <c r="G161" s="20"/>
      <c r="H161" s="21"/>
      <c r="I161" s="20"/>
      <c r="J161" s="20"/>
      <c r="K161" s="20"/>
      <c r="L161" s="20"/>
      <c r="M161" s="20"/>
      <c r="N161" s="20"/>
      <c r="O161" s="20"/>
      <c r="P161" s="22"/>
    </row>
    <row r="162" spans="1:16" s="36" customFormat="1" ht="38.25">
      <c r="A162" s="167"/>
      <c r="B162" s="168"/>
      <c r="C162" s="171" t="s">
        <v>197</v>
      </c>
      <c r="D162" s="168" t="s">
        <v>95</v>
      </c>
      <c r="E162" s="170">
        <f>E160*1.08</f>
        <v>691.2</v>
      </c>
      <c r="F162" s="15"/>
      <c r="G162" s="20"/>
      <c r="H162" s="21"/>
      <c r="I162" s="20"/>
      <c r="J162" s="20"/>
      <c r="K162" s="20"/>
      <c r="L162" s="20"/>
      <c r="M162" s="20"/>
      <c r="N162" s="20"/>
      <c r="O162" s="20"/>
      <c r="P162" s="22"/>
    </row>
    <row r="163" spans="1:16" s="36" customFormat="1" ht="12.75">
      <c r="A163" s="167"/>
      <c r="B163" s="168"/>
      <c r="C163" s="172" t="s">
        <v>198</v>
      </c>
      <c r="D163" s="168" t="s">
        <v>95</v>
      </c>
      <c r="E163" s="170">
        <f>E160</f>
        <v>640</v>
      </c>
      <c r="F163" s="15"/>
      <c r="G163" s="20"/>
      <c r="H163" s="21"/>
      <c r="I163" s="20"/>
      <c r="J163" s="20"/>
      <c r="K163" s="20"/>
      <c r="L163" s="20"/>
      <c r="M163" s="20"/>
      <c r="N163" s="20"/>
      <c r="O163" s="20"/>
      <c r="P163" s="22"/>
    </row>
    <row r="164" spans="1:16" s="36" customFormat="1" ht="12.75">
      <c r="A164" s="167">
        <v>7</v>
      </c>
      <c r="B164" s="168"/>
      <c r="C164" s="172" t="s">
        <v>199</v>
      </c>
      <c r="D164" s="168" t="s">
        <v>58</v>
      </c>
      <c r="E164" s="170">
        <v>99</v>
      </c>
      <c r="F164" s="15"/>
      <c r="G164" s="20"/>
      <c r="H164" s="21"/>
      <c r="I164" s="20"/>
      <c r="J164" s="20"/>
      <c r="K164" s="20"/>
      <c r="L164" s="20"/>
      <c r="M164" s="20"/>
      <c r="N164" s="20"/>
      <c r="O164" s="20"/>
      <c r="P164" s="22"/>
    </row>
    <row r="165" spans="1:16" s="36" customFormat="1" ht="12.75">
      <c r="A165" s="167"/>
      <c r="B165" s="168"/>
      <c r="C165" s="172" t="s">
        <v>200</v>
      </c>
      <c r="D165" s="168" t="s">
        <v>58</v>
      </c>
      <c r="E165" s="170">
        <f>E164*1.05</f>
        <v>103.95</v>
      </c>
      <c r="F165" s="15"/>
      <c r="G165" s="20"/>
      <c r="H165" s="21"/>
      <c r="I165" s="20"/>
      <c r="J165" s="20"/>
      <c r="K165" s="20"/>
      <c r="L165" s="20"/>
      <c r="M165" s="20"/>
      <c r="N165" s="20"/>
      <c r="O165" s="20"/>
      <c r="P165" s="22"/>
    </row>
    <row r="166" spans="1:16" s="36" customFormat="1" ht="12.75">
      <c r="A166" s="167">
        <v>8</v>
      </c>
      <c r="B166" s="168"/>
      <c r="C166" s="172" t="s">
        <v>201</v>
      </c>
      <c r="D166" s="168" t="s">
        <v>58</v>
      </c>
      <c r="E166" s="170">
        <v>93</v>
      </c>
      <c r="F166" s="15"/>
      <c r="G166" s="20"/>
      <c r="H166" s="21"/>
      <c r="I166" s="20"/>
      <c r="J166" s="20"/>
      <c r="K166" s="20"/>
      <c r="L166" s="20"/>
      <c r="M166" s="20"/>
      <c r="N166" s="20"/>
      <c r="O166" s="20"/>
      <c r="P166" s="22"/>
    </row>
    <row r="167" spans="1:16" s="36" customFormat="1" ht="12.75">
      <c r="A167" s="167"/>
      <c r="B167" s="168"/>
      <c r="C167" s="171" t="s">
        <v>202</v>
      </c>
      <c r="D167" s="168" t="s">
        <v>58</v>
      </c>
      <c r="E167" s="170">
        <f>E166*1.05</f>
        <v>97.65</v>
      </c>
      <c r="F167" s="15"/>
      <c r="G167" s="20"/>
      <c r="H167" s="21"/>
      <c r="I167" s="20"/>
      <c r="J167" s="20"/>
      <c r="K167" s="20"/>
      <c r="L167" s="20"/>
      <c r="M167" s="20"/>
      <c r="N167" s="20"/>
      <c r="O167" s="20"/>
      <c r="P167" s="22"/>
    </row>
    <row r="168" spans="1:16" s="36" customFormat="1" ht="12.75">
      <c r="A168" s="173">
        <v>9</v>
      </c>
      <c r="B168" s="170"/>
      <c r="C168" s="172" t="s">
        <v>203</v>
      </c>
      <c r="D168" s="170" t="s">
        <v>58</v>
      </c>
      <c r="E168" s="170">
        <v>122</v>
      </c>
      <c r="F168" s="15"/>
      <c r="G168" s="20"/>
      <c r="H168" s="21"/>
      <c r="I168" s="20"/>
      <c r="J168" s="20"/>
      <c r="K168" s="20"/>
      <c r="L168" s="20"/>
      <c r="M168" s="20"/>
      <c r="N168" s="20"/>
      <c r="O168" s="20"/>
      <c r="P168" s="22"/>
    </row>
    <row r="169" spans="1:16" s="36" customFormat="1" ht="12.75">
      <c r="A169" s="173"/>
      <c r="B169" s="170"/>
      <c r="C169" s="172" t="s">
        <v>204</v>
      </c>
      <c r="D169" s="170" t="s">
        <v>58</v>
      </c>
      <c r="E169" s="170">
        <f>E168</f>
        <v>122</v>
      </c>
      <c r="F169" s="15"/>
      <c r="G169" s="20"/>
      <c r="H169" s="21"/>
      <c r="I169" s="20"/>
      <c r="J169" s="20"/>
      <c r="K169" s="20"/>
      <c r="L169" s="20"/>
      <c r="M169" s="20"/>
      <c r="N169" s="20"/>
      <c r="O169" s="20"/>
      <c r="P169" s="22"/>
    </row>
    <row r="170" spans="1:16" s="36" customFormat="1" ht="12.75">
      <c r="A170" s="173"/>
      <c r="B170" s="170"/>
      <c r="C170" s="172" t="s">
        <v>205</v>
      </c>
      <c r="D170" s="170" t="s">
        <v>58</v>
      </c>
      <c r="E170" s="170">
        <f>E168</f>
        <v>122</v>
      </c>
      <c r="F170" s="15"/>
      <c r="G170" s="20"/>
      <c r="H170" s="21"/>
      <c r="I170" s="20"/>
      <c r="J170" s="20"/>
      <c r="K170" s="20"/>
      <c r="L170" s="20"/>
      <c r="M170" s="20"/>
      <c r="N170" s="20"/>
      <c r="O170" s="20"/>
      <c r="P170" s="22"/>
    </row>
    <row r="171" spans="1:16" s="36" customFormat="1" ht="25.5">
      <c r="A171" s="167">
        <v>10</v>
      </c>
      <c r="B171" s="168"/>
      <c r="C171" s="171" t="s">
        <v>206</v>
      </c>
      <c r="D171" s="168" t="s">
        <v>58</v>
      </c>
      <c r="E171" s="170">
        <v>99</v>
      </c>
      <c r="F171" s="15"/>
      <c r="G171" s="20"/>
      <c r="H171" s="21"/>
      <c r="I171" s="20"/>
      <c r="J171" s="20"/>
      <c r="K171" s="20"/>
      <c r="L171" s="20"/>
      <c r="M171" s="20"/>
      <c r="N171" s="20"/>
      <c r="O171" s="20"/>
      <c r="P171" s="22"/>
    </row>
    <row r="172" spans="1:16" s="36" customFormat="1" ht="12.75">
      <c r="A172" s="167">
        <v>11</v>
      </c>
      <c r="B172" s="168"/>
      <c r="C172" s="171" t="s">
        <v>207</v>
      </c>
      <c r="D172" s="168" t="s">
        <v>95</v>
      </c>
      <c r="E172" s="170">
        <v>71</v>
      </c>
      <c r="F172" s="15"/>
      <c r="G172" s="20"/>
      <c r="H172" s="21"/>
      <c r="I172" s="20"/>
      <c r="J172" s="20"/>
      <c r="K172" s="20"/>
      <c r="L172" s="20"/>
      <c r="M172" s="20"/>
      <c r="N172" s="20"/>
      <c r="O172" s="20"/>
      <c r="P172" s="22"/>
    </row>
    <row r="173" spans="1:16" s="36" customFormat="1" ht="25.5">
      <c r="A173" s="167"/>
      <c r="B173" s="168"/>
      <c r="C173" s="172" t="s">
        <v>148</v>
      </c>
      <c r="D173" s="168" t="s">
        <v>95</v>
      </c>
      <c r="E173" s="170">
        <f>1.04*E172</f>
        <v>73.84</v>
      </c>
      <c r="F173" s="15"/>
      <c r="G173" s="20"/>
      <c r="H173" s="21"/>
      <c r="I173" s="20"/>
      <c r="J173" s="20"/>
      <c r="K173" s="20"/>
      <c r="L173" s="20"/>
      <c r="M173" s="20"/>
      <c r="N173" s="20"/>
      <c r="O173" s="20"/>
      <c r="P173" s="22"/>
    </row>
    <row r="174" spans="1:16" s="36" customFormat="1" ht="12.75">
      <c r="A174" s="167"/>
      <c r="B174" s="168"/>
      <c r="C174" s="171" t="s">
        <v>112</v>
      </c>
      <c r="D174" s="168" t="s">
        <v>40</v>
      </c>
      <c r="E174" s="170">
        <f>4*E172</f>
        <v>284</v>
      </c>
      <c r="F174" s="15"/>
      <c r="G174" s="20"/>
      <c r="H174" s="21"/>
      <c r="I174" s="20"/>
      <c r="J174" s="20"/>
      <c r="K174" s="20"/>
      <c r="L174" s="20"/>
      <c r="M174" s="20"/>
      <c r="N174" s="20"/>
      <c r="O174" s="20"/>
      <c r="P174" s="22"/>
    </row>
    <row r="175" spans="1:16" s="36" customFormat="1" ht="12.75">
      <c r="A175" s="167"/>
      <c r="B175" s="168"/>
      <c r="C175" s="171" t="s">
        <v>113</v>
      </c>
      <c r="D175" s="168" t="s">
        <v>65</v>
      </c>
      <c r="E175" s="170">
        <f>4*E172</f>
        <v>284</v>
      </c>
      <c r="F175" s="15"/>
      <c r="G175" s="20"/>
      <c r="H175" s="21"/>
      <c r="I175" s="20"/>
      <c r="J175" s="20"/>
      <c r="K175" s="20"/>
      <c r="L175" s="20"/>
      <c r="M175" s="20"/>
      <c r="N175" s="20"/>
      <c r="O175" s="20"/>
      <c r="P175" s="22"/>
    </row>
    <row r="176" spans="1:16" s="36" customFormat="1" ht="25.5">
      <c r="A176" s="167">
        <v>12</v>
      </c>
      <c r="B176" s="168"/>
      <c r="C176" s="171" t="s">
        <v>149</v>
      </c>
      <c r="D176" s="168" t="s">
        <v>95</v>
      </c>
      <c r="E176" s="170">
        <v>53</v>
      </c>
      <c r="F176" s="15"/>
      <c r="G176" s="20"/>
      <c r="H176" s="21"/>
      <c r="I176" s="20"/>
      <c r="J176" s="20"/>
      <c r="K176" s="20"/>
      <c r="L176" s="20"/>
      <c r="M176" s="20"/>
      <c r="N176" s="20"/>
      <c r="O176" s="20"/>
      <c r="P176" s="22"/>
    </row>
    <row r="177" spans="1:16" s="36" customFormat="1" ht="12.75">
      <c r="A177" s="167"/>
      <c r="B177" s="168"/>
      <c r="C177" s="171" t="s">
        <v>115</v>
      </c>
      <c r="D177" s="168" t="s">
        <v>95</v>
      </c>
      <c r="E177" s="170">
        <f>E176*1.05</f>
        <v>55.650000000000006</v>
      </c>
      <c r="F177" s="15"/>
      <c r="G177" s="20"/>
      <c r="H177" s="21"/>
      <c r="I177" s="20"/>
      <c r="J177" s="20"/>
      <c r="K177" s="20"/>
      <c r="L177" s="20"/>
      <c r="M177" s="20"/>
      <c r="N177" s="20"/>
      <c r="O177" s="20"/>
      <c r="P177" s="22"/>
    </row>
    <row r="178" spans="1:16" s="36" customFormat="1" ht="12.75">
      <c r="A178" s="167"/>
      <c r="B178" s="168"/>
      <c r="C178" s="171" t="s">
        <v>112</v>
      </c>
      <c r="D178" s="168" t="s">
        <v>40</v>
      </c>
      <c r="E178" s="170">
        <f>4*E176</f>
        <v>212</v>
      </c>
      <c r="F178" s="15"/>
      <c r="G178" s="20"/>
      <c r="H178" s="21"/>
      <c r="I178" s="20"/>
      <c r="J178" s="20"/>
      <c r="K178" s="20"/>
      <c r="L178" s="20"/>
      <c r="M178" s="20"/>
      <c r="N178" s="20"/>
      <c r="O178" s="20"/>
      <c r="P178" s="22"/>
    </row>
    <row r="179" spans="1:16" s="36" customFormat="1" ht="12.75">
      <c r="A179" s="167">
        <v>13</v>
      </c>
      <c r="B179" s="168"/>
      <c r="C179" s="171" t="s">
        <v>208</v>
      </c>
      <c r="D179" s="168" t="s">
        <v>95</v>
      </c>
      <c r="E179" s="170">
        <v>53</v>
      </c>
      <c r="F179" s="15"/>
      <c r="G179" s="20"/>
      <c r="H179" s="21"/>
      <c r="I179" s="20"/>
      <c r="J179" s="20"/>
      <c r="K179" s="20"/>
      <c r="L179" s="20"/>
      <c r="M179" s="20"/>
      <c r="N179" s="20"/>
      <c r="O179" s="20"/>
      <c r="P179" s="22"/>
    </row>
    <row r="180" spans="1:16" s="36" customFormat="1" ht="12.75">
      <c r="A180" s="167"/>
      <c r="B180" s="168"/>
      <c r="C180" s="171" t="s">
        <v>152</v>
      </c>
      <c r="D180" s="168" t="s">
        <v>40</v>
      </c>
      <c r="E180" s="170">
        <f>3.5*E179</f>
        <v>185.5</v>
      </c>
      <c r="F180" s="15"/>
      <c r="G180" s="20"/>
      <c r="H180" s="21"/>
      <c r="I180" s="20"/>
      <c r="J180" s="20"/>
      <c r="K180" s="20"/>
      <c r="L180" s="20"/>
      <c r="M180" s="20"/>
      <c r="N180" s="20"/>
      <c r="O180" s="20"/>
      <c r="P180" s="22"/>
    </row>
    <row r="181" spans="1:16" s="36" customFormat="1" ht="12.75">
      <c r="A181" s="167">
        <v>14</v>
      </c>
      <c r="B181" s="168"/>
      <c r="C181" s="171" t="s">
        <v>209</v>
      </c>
      <c r="D181" s="168" t="s">
        <v>95</v>
      </c>
      <c r="E181" s="170">
        <v>53</v>
      </c>
      <c r="F181" s="15"/>
      <c r="G181" s="20"/>
      <c r="H181" s="21"/>
      <c r="I181" s="20"/>
      <c r="J181" s="20"/>
      <c r="K181" s="20"/>
      <c r="L181" s="20"/>
      <c r="M181" s="20"/>
      <c r="N181" s="20"/>
      <c r="O181" s="20"/>
      <c r="P181" s="22"/>
    </row>
    <row r="182" spans="1:16" s="36" customFormat="1" ht="12.75">
      <c r="A182" s="167"/>
      <c r="B182" s="168"/>
      <c r="C182" s="171" t="s">
        <v>119</v>
      </c>
      <c r="D182" s="168" t="s">
        <v>120</v>
      </c>
      <c r="E182" s="170">
        <f>0.15*E181</f>
        <v>7.949999999999999</v>
      </c>
      <c r="F182" s="15"/>
      <c r="G182" s="20"/>
      <c r="H182" s="21"/>
      <c r="I182" s="20"/>
      <c r="J182" s="20"/>
      <c r="K182" s="20"/>
      <c r="L182" s="20"/>
      <c r="M182" s="20"/>
      <c r="N182" s="20"/>
      <c r="O182" s="20"/>
      <c r="P182" s="22"/>
    </row>
    <row r="183" spans="1:16" s="36" customFormat="1" ht="12.75">
      <c r="A183" s="167">
        <v>15</v>
      </c>
      <c r="B183" s="168"/>
      <c r="C183" s="171" t="s">
        <v>210</v>
      </c>
      <c r="D183" s="168" t="s">
        <v>95</v>
      </c>
      <c r="E183" s="170">
        <v>53</v>
      </c>
      <c r="F183" s="15"/>
      <c r="G183" s="20"/>
      <c r="H183" s="21"/>
      <c r="I183" s="20"/>
      <c r="J183" s="20"/>
      <c r="K183" s="20"/>
      <c r="L183" s="20"/>
      <c r="M183" s="20"/>
      <c r="N183" s="20"/>
      <c r="O183" s="20"/>
      <c r="P183" s="22"/>
    </row>
    <row r="184" spans="1:16" s="36" customFormat="1" ht="12.75">
      <c r="A184" s="167"/>
      <c r="B184" s="168"/>
      <c r="C184" s="171" t="s">
        <v>122</v>
      </c>
      <c r="D184" s="168" t="s">
        <v>120</v>
      </c>
      <c r="E184" s="170">
        <f>0.5*E183</f>
        <v>26.5</v>
      </c>
      <c r="F184" s="15"/>
      <c r="G184" s="20"/>
      <c r="H184" s="21"/>
      <c r="I184" s="20"/>
      <c r="J184" s="20"/>
      <c r="K184" s="20"/>
      <c r="L184" s="20"/>
      <c r="M184" s="20"/>
      <c r="N184" s="20"/>
      <c r="O184" s="20"/>
      <c r="P184" s="22"/>
    </row>
    <row r="185" spans="1:16" s="36" customFormat="1" ht="12.75">
      <c r="A185" s="167">
        <v>16</v>
      </c>
      <c r="B185" s="168"/>
      <c r="C185" s="171" t="s">
        <v>211</v>
      </c>
      <c r="D185" s="168" t="s">
        <v>104</v>
      </c>
      <c r="E185" s="170">
        <v>1.5</v>
      </c>
      <c r="F185" s="15"/>
      <c r="G185" s="20"/>
      <c r="H185" s="21"/>
      <c r="I185" s="20"/>
      <c r="J185" s="20"/>
      <c r="K185" s="20"/>
      <c r="L185" s="20"/>
      <c r="M185" s="20"/>
      <c r="N185" s="20"/>
      <c r="O185" s="20"/>
      <c r="P185" s="22"/>
    </row>
    <row r="186" spans="1:16" s="36" customFormat="1" ht="12.75">
      <c r="A186" s="167"/>
      <c r="B186" s="168"/>
      <c r="C186" s="171" t="s">
        <v>212</v>
      </c>
      <c r="D186" s="168" t="s">
        <v>104</v>
      </c>
      <c r="E186" s="170">
        <f>E185</f>
        <v>1.5</v>
      </c>
      <c r="F186" s="15"/>
      <c r="G186" s="20"/>
      <c r="H186" s="21"/>
      <c r="I186" s="20"/>
      <c r="J186" s="20"/>
      <c r="K186" s="20"/>
      <c r="L186" s="20"/>
      <c r="M186" s="20"/>
      <c r="N186" s="20"/>
      <c r="O186" s="20"/>
      <c r="P186" s="22"/>
    </row>
    <row r="187" spans="1:16" s="36" customFormat="1" ht="12.75">
      <c r="A187" s="167"/>
      <c r="B187" s="168"/>
      <c r="C187" s="171" t="s">
        <v>213</v>
      </c>
      <c r="D187" s="168" t="s">
        <v>40</v>
      </c>
      <c r="E187" s="170">
        <f>E186*12.98</f>
        <v>19.47</v>
      </c>
      <c r="F187" s="15"/>
      <c r="G187" s="20"/>
      <c r="H187" s="21"/>
      <c r="I187" s="20"/>
      <c r="J187" s="20"/>
      <c r="K187" s="20"/>
      <c r="L187" s="20"/>
      <c r="M187" s="20"/>
      <c r="N187" s="20"/>
      <c r="O187" s="20"/>
      <c r="P187" s="22"/>
    </row>
    <row r="188" spans="1:16" s="36" customFormat="1" ht="51">
      <c r="A188" s="167">
        <v>17</v>
      </c>
      <c r="B188" s="168"/>
      <c r="C188" s="171" t="s">
        <v>214</v>
      </c>
      <c r="D188" s="168" t="s">
        <v>58</v>
      </c>
      <c r="E188" s="170">
        <v>27.2</v>
      </c>
      <c r="F188" s="15"/>
      <c r="G188" s="20"/>
      <c r="H188" s="21"/>
      <c r="I188" s="20"/>
      <c r="J188" s="20"/>
      <c r="K188" s="20"/>
      <c r="L188" s="20"/>
      <c r="M188" s="20"/>
      <c r="N188" s="20"/>
      <c r="O188" s="20"/>
      <c r="P188" s="22"/>
    </row>
    <row r="189" spans="1:16" s="36" customFormat="1" ht="12.75">
      <c r="A189" s="167">
        <v>18</v>
      </c>
      <c r="B189" s="168"/>
      <c r="C189" s="171" t="s">
        <v>215</v>
      </c>
      <c r="D189" s="168" t="s">
        <v>39</v>
      </c>
      <c r="E189" s="170">
        <v>7</v>
      </c>
      <c r="F189" s="15"/>
      <c r="G189" s="20"/>
      <c r="H189" s="21"/>
      <c r="I189" s="20"/>
      <c r="J189" s="20"/>
      <c r="K189" s="20"/>
      <c r="L189" s="20"/>
      <c r="M189" s="20"/>
      <c r="N189" s="20"/>
      <c r="O189" s="20"/>
      <c r="P189" s="22"/>
    </row>
    <row r="190" spans="1:16" s="36" customFormat="1" ht="12.75">
      <c r="A190" s="167">
        <v>19</v>
      </c>
      <c r="B190" s="168"/>
      <c r="C190" s="171" t="s">
        <v>216</v>
      </c>
      <c r="D190" s="168" t="s">
        <v>39</v>
      </c>
      <c r="E190" s="170">
        <v>7</v>
      </c>
      <c r="F190" s="15"/>
      <c r="G190" s="20"/>
      <c r="H190" s="21"/>
      <c r="I190" s="20"/>
      <c r="J190" s="20"/>
      <c r="K190" s="20"/>
      <c r="L190" s="20"/>
      <c r="M190" s="20"/>
      <c r="N190" s="20"/>
      <c r="O190" s="20"/>
      <c r="P190" s="22"/>
    </row>
    <row r="191" spans="1:16" s="36" customFormat="1" ht="25.5">
      <c r="A191" s="167">
        <v>20</v>
      </c>
      <c r="B191" s="168"/>
      <c r="C191" s="171" t="s">
        <v>217</v>
      </c>
      <c r="D191" s="168" t="s">
        <v>95</v>
      </c>
      <c r="E191" s="170">
        <v>17.5</v>
      </c>
      <c r="F191" s="15"/>
      <c r="G191" s="20"/>
      <c r="H191" s="21"/>
      <c r="I191" s="20"/>
      <c r="J191" s="20"/>
      <c r="K191" s="20"/>
      <c r="L191" s="20"/>
      <c r="M191" s="20"/>
      <c r="N191" s="20"/>
      <c r="O191" s="20"/>
      <c r="P191" s="22"/>
    </row>
    <row r="192" spans="1:16" s="36" customFormat="1" ht="12.75">
      <c r="A192" s="167">
        <v>21</v>
      </c>
      <c r="B192" s="168"/>
      <c r="C192" s="171" t="s">
        <v>218</v>
      </c>
      <c r="D192" s="168" t="s">
        <v>39</v>
      </c>
      <c r="E192" s="170">
        <v>7</v>
      </c>
      <c r="F192" s="15"/>
      <c r="G192" s="20"/>
      <c r="H192" s="21"/>
      <c r="I192" s="20"/>
      <c r="J192" s="20"/>
      <c r="K192" s="20"/>
      <c r="L192" s="20"/>
      <c r="M192" s="20"/>
      <c r="N192" s="20"/>
      <c r="O192" s="20"/>
      <c r="P192" s="22"/>
    </row>
    <row r="193" spans="1:16" s="36" customFormat="1" ht="12.75">
      <c r="A193" s="167">
        <v>22</v>
      </c>
      <c r="B193" s="168"/>
      <c r="C193" s="171" t="s">
        <v>219</v>
      </c>
      <c r="D193" s="168" t="s">
        <v>39</v>
      </c>
      <c r="E193" s="170">
        <v>8</v>
      </c>
      <c r="F193" s="15"/>
      <c r="G193" s="20"/>
      <c r="H193" s="21"/>
      <c r="I193" s="20"/>
      <c r="J193" s="20"/>
      <c r="K193" s="20"/>
      <c r="L193" s="20"/>
      <c r="M193" s="20"/>
      <c r="N193" s="20"/>
      <c r="O193" s="20"/>
      <c r="P193" s="22"/>
    </row>
    <row r="194" spans="1:16" s="36" customFormat="1" ht="25.5">
      <c r="A194" s="167">
        <v>23</v>
      </c>
      <c r="B194" s="168"/>
      <c r="C194" s="171" t="s">
        <v>220</v>
      </c>
      <c r="D194" s="168" t="s">
        <v>39</v>
      </c>
      <c r="E194" s="170">
        <v>7</v>
      </c>
      <c r="F194" s="15"/>
      <c r="G194" s="20"/>
      <c r="H194" s="21"/>
      <c r="I194" s="20"/>
      <c r="J194" s="20"/>
      <c r="K194" s="20"/>
      <c r="L194" s="20"/>
      <c r="M194" s="20"/>
      <c r="N194" s="20"/>
      <c r="O194" s="20"/>
      <c r="P194" s="22"/>
    </row>
    <row r="195" spans="1:16" s="36" customFormat="1" ht="25.5">
      <c r="A195" s="167">
        <v>24</v>
      </c>
      <c r="B195" s="168"/>
      <c r="C195" s="171" t="s">
        <v>221</v>
      </c>
      <c r="D195" s="168" t="s">
        <v>39</v>
      </c>
      <c r="E195" s="170">
        <v>3</v>
      </c>
      <c r="F195" s="15"/>
      <c r="G195" s="20"/>
      <c r="H195" s="21"/>
      <c r="I195" s="20"/>
      <c r="J195" s="20"/>
      <c r="K195" s="20"/>
      <c r="L195" s="20"/>
      <c r="M195" s="20"/>
      <c r="N195" s="20"/>
      <c r="O195" s="20"/>
      <c r="P195" s="22"/>
    </row>
    <row r="196" spans="1:16" s="36" customFormat="1" ht="12.75">
      <c r="A196" s="167">
        <v>25</v>
      </c>
      <c r="B196" s="168"/>
      <c r="C196" s="171" t="s">
        <v>222</v>
      </c>
      <c r="D196" s="168" t="s">
        <v>39</v>
      </c>
      <c r="E196" s="170">
        <v>1</v>
      </c>
      <c r="F196" s="15"/>
      <c r="G196" s="20"/>
      <c r="H196" s="21"/>
      <c r="I196" s="20"/>
      <c r="J196" s="20"/>
      <c r="K196" s="20"/>
      <c r="L196" s="20"/>
      <c r="M196" s="20"/>
      <c r="N196" s="20"/>
      <c r="O196" s="20"/>
      <c r="P196" s="22"/>
    </row>
    <row r="197" spans="1:16" s="36" customFormat="1" ht="38.25">
      <c r="A197" s="167"/>
      <c r="B197" s="168"/>
      <c r="C197" s="171" t="s">
        <v>223</v>
      </c>
      <c r="D197" s="168" t="s">
        <v>39</v>
      </c>
      <c r="E197" s="170">
        <f>E196</f>
        <v>1</v>
      </c>
      <c r="F197" s="15"/>
      <c r="G197" s="20"/>
      <c r="H197" s="21"/>
      <c r="I197" s="20"/>
      <c r="J197" s="20"/>
      <c r="K197" s="20"/>
      <c r="L197" s="20"/>
      <c r="M197" s="20"/>
      <c r="N197" s="20"/>
      <c r="O197" s="20"/>
      <c r="P197" s="22"/>
    </row>
    <row r="198" spans="1:16" s="36" customFormat="1" ht="12.75">
      <c r="A198" s="167"/>
      <c r="B198" s="168"/>
      <c r="C198" s="171" t="s">
        <v>224</v>
      </c>
      <c r="D198" s="168" t="s">
        <v>39</v>
      </c>
      <c r="E198" s="170">
        <f>E196</f>
        <v>1</v>
      </c>
      <c r="F198" s="15"/>
      <c r="G198" s="20"/>
      <c r="H198" s="21"/>
      <c r="I198" s="20"/>
      <c r="J198" s="20"/>
      <c r="K198" s="20"/>
      <c r="L198" s="20"/>
      <c r="M198" s="20"/>
      <c r="N198" s="20"/>
      <c r="O198" s="20"/>
      <c r="P198" s="22"/>
    </row>
    <row r="199" spans="1:16" s="36" customFormat="1" ht="15">
      <c r="A199" s="167"/>
      <c r="B199" s="168"/>
      <c r="C199" s="175" t="s">
        <v>225</v>
      </c>
      <c r="D199" s="170"/>
      <c r="E199" s="170"/>
      <c r="F199" s="15"/>
      <c r="G199" s="20"/>
      <c r="H199" s="21"/>
      <c r="I199" s="20"/>
      <c r="J199" s="20"/>
      <c r="K199" s="20"/>
      <c r="L199" s="20"/>
      <c r="M199" s="20"/>
      <c r="N199" s="20"/>
      <c r="O199" s="20"/>
      <c r="P199" s="22"/>
    </row>
    <row r="200" spans="1:16" s="36" customFormat="1" ht="15">
      <c r="A200" s="167"/>
      <c r="B200" s="168"/>
      <c r="C200" s="176" t="s">
        <v>226</v>
      </c>
      <c r="D200" s="168"/>
      <c r="E200" s="170"/>
      <c r="F200" s="15"/>
      <c r="G200" s="20"/>
      <c r="H200" s="21"/>
      <c r="I200" s="20"/>
      <c r="J200" s="20"/>
      <c r="K200" s="20"/>
      <c r="L200" s="20"/>
      <c r="M200" s="20"/>
      <c r="N200" s="20"/>
      <c r="O200" s="20"/>
      <c r="P200" s="22"/>
    </row>
    <row r="201" spans="1:16" s="36" customFormat="1" ht="25.5">
      <c r="A201" s="177">
        <v>1</v>
      </c>
      <c r="B201" s="178"/>
      <c r="C201" s="179" t="s">
        <v>227</v>
      </c>
      <c r="D201" s="178" t="s">
        <v>95</v>
      </c>
      <c r="E201" s="178">
        <v>180</v>
      </c>
      <c r="F201" s="15"/>
      <c r="G201" s="20"/>
      <c r="H201" s="21"/>
      <c r="I201" s="20"/>
      <c r="J201" s="20"/>
      <c r="K201" s="20"/>
      <c r="L201" s="20"/>
      <c r="M201" s="20"/>
      <c r="N201" s="20"/>
      <c r="O201" s="20"/>
      <c r="P201" s="22"/>
    </row>
    <row r="202" spans="1:16" s="36" customFormat="1" ht="25.5">
      <c r="A202" s="167">
        <v>2</v>
      </c>
      <c r="B202" s="168"/>
      <c r="C202" s="171" t="s">
        <v>228</v>
      </c>
      <c r="D202" s="168" t="s">
        <v>95</v>
      </c>
      <c r="E202" s="170">
        <v>45</v>
      </c>
      <c r="F202" s="15"/>
      <c r="G202" s="20"/>
      <c r="H202" s="21"/>
      <c r="I202" s="20"/>
      <c r="J202" s="20"/>
      <c r="K202" s="20"/>
      <c r="L202" s="20"/>
      <c r="M202" s="20"/>
      <c r="N202" s="20"/>
      <c r="O202" s="20"/>
      <c r="P202" s="22"/>
    </row>
    <row r="203" spans="1:16" s="36" customFormat="1" ht="25.5">
      <c r="A203" s="167"/>
      <c r="B203" s="168"/>
      <c r="C203" s="172" t="s">
        <v>148</v>
      </c>
      <c r="D203" s="168" t="s">
        <v>95</v>
      </c>
      <c r="E203" s="170">
        <f>1.04*E202</f>
        <v>46.800000000000004</v>
      </c>
      <c r="F203" s="15"/>
      <c r="G203" s="20"/>
      <c r="H203" s="21"/>
      <c r="I203" s="20"/>
      <c r="J203" s="20"/>
      <c r="K203" s="20"/>
      <c r="L203" s="20"/>
      <c r="M203" s="20"/>
      <c r="N203" s="20"/>
      <c r="O203" s="20"/>
      <c r="P203" s="22"/>
    </row>
    <row r="204" spans="1:16" s="36" customFormat="1" ht="12.75">
      <c r="A204" s="167"/>
      <c r="B204" s="168"/>
      <c r="C204" s="171" t="s">
        <v>112</v>
      </c>
      <c r="D204" s="168" t="s">
        <v>40</v>
      </c>
      <c r="E204" s="170">
        <f>4*E202</f>
        <v>180</v>
      </c>
      <c r="F204" s="15"/>
      <c r="G204" s="20"/>
      <c r="H204" s="21"/>
      <c r="I204" s="20"/>
      <c r="J204" s="20"/>
      <c r="K204" s="20"/>
      <c r="L204" s="20"/>
      <c r="M204" s="20"/>
      <c r="N204" s="20"/>
      <c r="O204" s="20"/>
      <c r="P204" s="22"/>
    </row>
    <row r="205" spans="1:16" s="36" customFormat="1" ht="12.75">
      <c r="A205" s="167"/>
      <c r="B205" s="168"/>
      <c r="C205" s="171" t="s">
        <v>113</v>
      </c>
      <c r="D205" s="168" t="s">
        <v>65</v>
      </c>
      <c r="E205" s="170">
        <f>4*E202</f>
        <v>180</v>
      </c>
      <c r="F205" s="15"/>
      <c r="G205" s="20"/>
      <c r="H205" s="21"/>
      <c r="I205" s="20"/>
      <c r="J205" s="20"/>
      <c r="K205" s="20"/>
      <c r="L205" s="20"/>
      <c r="M205" s="20"/>
      <c r="N205" s="20"/>
      <c r="O205" s="20"/>
      <c r="P205" s="22"/>
    </row>
    <row r="206" spans="1:16" s="36" customFormat="1" ht="25.5">
      <c r="A206" s="167">
        <v>3</v>
      </c>
      <c r="B206" s="168"/>
      <c r="C206" s="171" t="s">
        <v>149</v>
      </c>
      <c r="D206" s="168" t="s">
        <v>95</v>
      </c>
      <c r="E206" s="170">
        <v>45</v>
      </c>
      <c r="F206" s="15"/>
      <c r="G206" s="20"/>
      <c r="H206" s="21"/>
      <c r="I206" s="20"/>
      <c r="J206" s="20"/>
      <c r="K206" s="20"/>
      <c r="L206" s="20"/>
      <c r="M206" s="20"/>
      <c r="N206" s="20"/>
      <c r="O206" s="20"/>
      <c r="P206" s="22"/>
    </row>
    <row r="207" spans="1:16" s="36" customFormat="1" ht="12.75">
      <c r="A207" s="167"/>
      <c r="B207" s="168"/>
      <c r="C207" s="171" t="s">
        <v>115</v>
      </c>
      <c r="D207" s="168" t="s">
        <v>95</v>
      </c>
      <c r="E207" s="170">
        <f>E206*1.05</f>
        <v>47.25</v>
      </c>
      <c r="F207" s="15"/>
      <c r="G207" s="20"/>
      <c r="H207" s="21"/>
      <c r="I207" s="20"/>
      <c r="J207" s="20"/>
      <c r="K207" s="20"/>
      <c r="L207" s="20"/>
      <c r="M207" s="20"/>
      <c r="N207" s="20"/>
      <c r="O207" s="20"/>
      <c r="P207" s="22"/>
    </row>
    <row r="208" spans="1:16" s="36" customFormat="1" ht="12.75">
      <c r="A208" s="167"/>
      <c r="B208" s="168"/>
      <c r="C208" s="171" t="s">
        <v>112</v>
      </c>
      <c r="D208" s="168" t="s">
        <v>40</v>
      </c>
      <c r="E208" s="170">
        <f>4*E206</f>
        <v>180</v>
      </c>
      <c r="F208" s="15"/>
      <c r="G208" s="20"/>
      <c r="H208" s="21"/>
      <c r="I208" s="20"/>
      <c r="J208" s="20"/>
      <c r="K208" s="20"/>
      <c r="L208" s="20"/>
      <c r="M208" s="20"/>
      <c r="N208" s="20"/>
      <c r="O208" s="20"/>
      <c r="P208" s="22"/>
    </row>
    <row r="209" spans="1:16" s="36" customFormat="1" ht="12.75">
      <c r="A209" s="167">
        <v>4</v>
      </c>
      <c r="B209" s="168"/>
      <c r="C209" s="171" t="s">
        <v>229</v>
      </c>
      <c r="D209" s="168" t="s">
        <v>95</v>
      </c>
      <c r="E209" s="170">
        <v>45</v>
      </c>
      <c r="F209" s="15"/>
      <c r="G209" s="20"/>
      <c r="H209" s="21"/>
      <c r="I209" s="20"/>
      <c r="J209" s="20"/>
      <c r="K209" s="20"/>
      <c r="L209" s="20"/>
      <c r="M209" s="20"/>
      <c r="N209" s="20"/>
      <c r="O209" s="20"/>
      <c r="P209" s="22"/>
    </row>
    <row r="210" spans="1:16" s="36" customFormat="1" ht="12.75">
      <c r="A210" s="167"/>
      <c r="B210" s="168"/>
      <c r="C210" s="171" t="s">
        <v>152</v>
      </c>
      <c r="D210" s="168" t="s">
        <v>40</v>
      </c>
      <c r="E210" s="170">
        <f>3.5*E209</f>
        <v>157.5</v>
      </c>
      <c r="F210" s="15"/>
      <c r="G210" s="20"/>
      <c r="H210" s="21"/>
      <c r="I210" s="20"/>
      <c r="J210" s="20"/>
      <c r="K210" s="20"/>
      <c r="L210" s="20"/>
      <c r="M210" s="20"/>
      <c r="N210" s="20"/>
      <c r="O210" s="20"/>
      <c r="P210" s="22"/>
    </row>
    <row r="211" spans="1:16" s="36" customFormat="1" ht="12.75">
      <c r="A211" s="167">
        <v>5</v>
      </c>
      <c r="B211" s="168"/>
      <c r="C211" s="171" t="s">
        <v>230</v>
      </c>
      <c r="D211" s="168" t="s">
        <v>95</v>
      </c>
      <c r="E211" s="170">
        <v>45</v>
      </c>
      <c r="F211" s="15"/>
      <c r="G211" s="20"/>
      <c r="H211" s="21"/>
      <c r="I211" s="20"/>
      <c r="J211" s="20"/>
      <c r="K211" s="20"/>
      <c r="L211" s="20"/>
      <c r="M211" s="20"/>
      <c r="N211" s="20"/>
      <c r="O211" s="20"/>
      <c r="P211" s="22"/>
    </row>
    <row r="212" spans="1:16" s="36" customFormat="1" ht="12.75">
      <c r="A212" s="167"/>
      <c r="B212" s="168"/>
      <c r="C212" s="171" t="s">
        <v>119</v>
      </c>
      <c r="D212" s="168" t="s">
        <v>120</v>
      </c>
      <c r="E212" s="170">
        <f>0.15*E211</f>
        <v>6.75</v>
      </c>
      <c r="F212" s="15"/>
      <c r="G212" s="20"/>
      <c r="H212" s="21"/>
      <c r="I212" s="20"/>
      <c r="J212" s="20"/>
      <c r="K212" s="20"/>
      <c r="L212" s="20"/>
      <c r="M212" s="20"/>
      <c r="N212" s="20"/>
      <c r="O212" s="20"/>
      <c r="P212" s="22"/>
    </row>
    <row r="213" spans="1:16" s="36" customFormat="1" ht="12.75">
      <c r="A213" s="167">
        <v>6</v>
      </c>
      <c r="B213" s="168"/>
      <c r="C213" s="171" t="s">
        <v>231</v>
      </c>
      <c r="D213" s="168" t="s">
        <v>95</v>
      </c>
      <c r="E213" s="170">
        <v>45</v>
      </c>
      <c r="F213" s="15"/>
      <c r="G213" s="20"/>
      <c r="H213" s="21"/>
      <c r="I213" s="20"/>
      <c r="J213" s="20"/>
      <c r="K213" s="20"/>
      <c r="L213" s="20"/>
      <c r="M213" s="20"/>
      <c r="N213" s="20"/>
      <c r="O213" s="20"/>
      <c r="P213" s="22"/>
    </row>
    <row r="214" spans="1:16" s="36" customFormat="1" ht="12.75">
      <c r="A214" s="167"/>
      <c r="B214" s="168"/>
      <c r="C214" s="171" t="s">
        <v>122</v>
      </c>
      <c r="D214" s="168" t="s">
        <v>120</v>
      </c>
      <c r="E214" s="170">
        <f>0.5*E213</f>
        <v>22.5</v>
      </c>
      <c r="F214" s="15"/>
      <c r="G214" s="20"/>
      <c r="H214" s="21"/>
      <c r="I214" s="20"/>
      <c r="J214" s="20"/>
      <c r="K214" s="20"/>
      <c r="L214" s="20"/>
      <c r="M214" s="20"/>
      <c r="N214" s="20"/>
      <c r="O214" s="20"/>
      <c r="P214" s="22"/>
    </row>
    <row r="215" spans="1:16" s="36" customFormat="1" ht="15">
      <c r="A215" s="167"/>
      <c r="B215" s="168"/>
      <c r="C215" s="176" t="s">
        <v>232</v>
      </c>
      <c r="D215" s="168"/>
      <c r="E215" s="170"/>
      <c r="F215" s="15"/>
      <c r="G215" s="20"/>
      <c r="H215" s="21"/>
      <c r="I215" s="20"/>
      <c r="J215" s="20"/>
      <c r="K215" s="20"/>
      <c r="L215" s="20"/>
      <c r="M215" s="20"/>
      <c r="N215" s="20"/>
      <c r="O215" s="20"/>
      <c r="P215" s="22"/>
    </row>
    <row r="216" spans="1:16" s="36" customFormat="1" ht="25.5">
      <c r="A216" s="167">
        <v>1</v>
      </c>
      <c r="B216" s="168"/>
      <c r="C216" s="171" t="s">
        <v>233</v>
      </c>
      <c r="D216" s="168" t="s">
        <v>95</v>
      </c>
      <c r="E216" s="170">
        <v>167</v>
      </c>
      <c r="F216" s="15"/>
      <c r="G216" s="20"/>
      <c r="H216" s="21"/>
      <c r="I216" s="20"/>
      <c r="J216" s="20"/>
      <c r="K216" s="20"/>
      <c r="L216" s="20"/>
      <c r="M216" s="20"/>
      <c r="N216" s="20"/>
      <c r="O216" s="20"/>
      <c r="P216" s="22"/>
    </row>
    <row r="217" spans="1:16" s="36" customFormat="1" ht="51">
      <c r="A217" s="167">
        <v>2</v>
      </c>
      <c r="B217" s="168"/>
      <c r="C217" s="172" t="s">
        <v>234</v>
      </c>
      <c r="D217" s="170" t="s">
        <v>95</v>
      </c>
      <c r="E217" s="170">
        <v>167</v>
      </c>
      <c r="F217" s="15"/>
      <c r="G217" s="20"/>
      <c r="H217" s="21"/>
      <c r="I217" s="20"/>
      <c r="J217" s="20"/>
      <c r="K217" s="20"/>
      <c r="L217" s="20"/>
      <c r="M217" s="20"/>
      <c r="N217" s="20"/>
      <c r="O217" s="20"/>
      <c r="P217" s="22"/>
    </row>
    <row r="218" spans="1:16" s="36" customFormat="1" ht="12.75">
      <c r="A218" s="167">
        <v>3</v>
      </c>
      <c r="B218" s="168"/>
      <c r="C218" s="171" t="s">
        <v>235</v>
      </c>
      <c r="D218" s="168" t="s">
        <v>58</v>
      </c>
      <c r="E218" s="170">
        <v>123.1</v>
      </c>
      <c r="F218" s="15"/>
      <c r="G218" s="20"/>
      <c r="H218" s="21"/>
      <c r="I218" s="20"/>
      <c r="J218" s="20"/>
      <c r="K218" s="20"/>
      <c r="L218" s="20"/>
      <c r="M218" s="20"/>
      <c r="N218" s="20"/>
      <c r="O218" s="20"/>
      <c r="P218" s="22"/>
    </row>
    <row r="219" spans="1:16" s="36" customFormat="1" ht="12.75">
      <c r="A219" s="167"/>
      <c r="B219" s="168"/>
      <c r="C219" s="171" t="s">
        <v>236</v>
      </c>
      <c r="D219" s="168" t="s">
        <v>58</v>
      </c>
      <c r="E219" s="170">
        <f>E218*1.05</f>
        <v>129.255</v>
      </c>
      <c r="F219" s="15"/>
      <c r="G219" s="20"/>
      <c r="H219" s="21"/>
      <c r="I219" s="20"/>
      <c r="J219" s="20"/>
      <c r="K219" s="20"/>
      <c r="L219" s="20"/>
      <c r="M219" s="20"/>
      <c r="N219" s="20"/>
      <c r="O219" s="20"/>
      <c r="P219" s="22"/>
    </row>
    <row r="220" spans="1:16" s="36" customFormat="1" ht="12.75">
      <c r="A220" s="167"/>
      <c r="B220" s="168"/>
      <c r="C220" s="171" t="s">
        <v>189</v>
      </c>
      <c r="D220" s="168" t="s">
        <v>58</v>
      </c>
      <c r="E220" s="170">
        <f>E218</f>
        <v>123.1</v>
      </c>
      <c r="F220" s="15"/>
      <c r="G220" s="20"/>
      <c r="H220" s="21"/>
      <c r="I220" s="20"/>
      <c r="J220" s="20"/>
      <c r="K220" s="20"/>
      <c r="L220" s="20"/>
      <c r="M220" s="20"/>
      <c r="N220" s="20"/>
      <c r="O220" s="20"/>
      <c r="P220" s="22"/>
    </row>
    <row r="221" spans="1:16" s="36" customFormat="1" ht="15">
      <c r="A221" s="167"/>
      <c r="B221" s="168"/>
      <c r="C221" s="176" t="s">
        <v>237</v>
      </c>
      <c r="D221" s="168"/>
      <c r="E221" s="170"/>
      <c r="F221" s="15"/>
      <c r="G221" s="20"/>
      <c r="H221" s="21"/>
      <c r="I221" s="20"/>
      <c r="J221" s="20"/>
      <c r="K221" s="20"/>
      <c r="L221" s="20"/>
      <c r="M221" s="20"/>
      <c r="N221" s="20"/>
      <c r="O221" s="20"/>
      <c r="P221" s="22"/>
    </row>
    <row r="222" spans="1:16" s="36" customFormat="1" ht="12.75">
      <c r="A222" s="167">
        <v>1</v>
      </c>
      <c r="B222" s="168"/>
      <c r="C222" s="171" t="s">
        <v>238</v>
      </c>
      <c r="D222" s="168" t="s">
        <v>95</v>
      </c>
      <c r="E222" s="170">
        <v>16</v>
      </c>
      <c r="F222" s="15"/>
      <c r="G222" s="20"/>
      <c r="H222" s="21"/>
      <c r="I222" s="20"/>
      <c r="J222" s="20"/>
      <c r="K222" s="20"/>
      <c r="L222" s="20"/>
      <c r="M222" s="20"/>
      <c r="N222" s="20"/>
      <c r="O222" s="20"/>
      <c r="P222" s="22"/>
    </row>
    <row r="223" spans="1:16" s="36" customFormat="1" ht="51">
      <c r="A223" s="167">
        <v>2</v>
      </c>
      <c r="B223" s="168"/>
      <c r="C223" s="172" t="s">
        <v>323</v>
      </c>
      <c r="D223" s="170" t="s">
        <v>95</v>
      </c>
      <c r="E223" s="170">
        <v>33</v>
      </c>
      <c r="F223" s="15"/>
      <c r="G223" s="20"/>
      <c r="H223" s="21"/>
      <c r="I223" s="20"/>
      <c r="J223" s="20"/>
      <c r="K223" s="20"/>
      <c r="L223" s="20"/>
      <c r="M223" s="20"/>
      <c r="N223" s="20"/>
      <c r="O223" s="20"/>
      <c r="P223" s="22"/>
    </row>
    <row r="224" spans="1:16" s="36" customFormat="1" ht="12.75">
      <c r="A224" s="167">
        <v>3</v>
      </c>
      <c r="B224" s="168"/>
      <c r="C224" s="171" t="s">
        <v>239</v>
      </c>
      <c r="D224" s="168" t="s">
        <v>95</v>
      </c>
      <c r="E224" s="170">
        <v>33</v>
      </c>
      <c r="F224" s="15"/>
      <c r="G224" s="20"/>
      <c r="H224" s="21"/>
      <c r="I224" s="20"/>
      <c r="J224" s="20"/>
      <c r="K224" s="20"/>
      <c r="L224" s="20"/>
      <c r="M224" s="20"/>
      <c r="N224" s="20"/>
      <c r="O224" s="20"/>
      <c r="P224" s="22"/>
    </row>
    <row r="225" spans="1:16" s="36" customFormat="1" ht="15">
      <c r="A225" s="167"/>
      <c r="B225" s="168"/>
      <c r="C225" s="175" t="s">
        <v>240</v>
      </c>
      <c r="D225" s="170"/>
      <c r="E225" s="170"/>
      <c r="F225" s="15"/>
      <c r="G225" s="20"/>
      <c r="H225" s="21"/>
      <c r="I225" s="20"/>
      <c r="J225" s="20"/>
      <c r="K225" s="20"/>
      <c r="L225" s="20"/>
      <c r="M225" s="20"/>
      <c r="N225" s="20"/>
      <c r="O225" s="20"/>
      <c r="P225" s="22"/>
    </row>
    <row r="226" spans="1:16" s="36" customFormat="1" ht="12.75">
      <c r="A226" s="167">
        <v>1</v>
      </c>
      <c r="B226" s="168"/>
      <c r="C226" s="171" t="s">
        <v>241</v>
      </c>
      <c r="D226" s="168" t="s">
        <v>95</v>
      </c>
      <c r="E226" s="170">
        <v>30</v>
      </c>
      <c r="F226" s="15"/>
      <c r="G226" s="20"/>
      <c r="H226" s="21"/>
      <c r="I226" s="20"/>
      <c r="J226" s="20"/>
      <c r="K226" s="20"/>
      <c r="L226" s="20"/>
      <c r="M226" s="20"/>
      <c r="N226" s="20"/>
      <c r="O226" s="20"/>
      <c r="P226" s="22"/>
    </row>
    <row r="227" spans="1:16" s="36" customFormat="1" ht="25.5">
      <c r="A227" s="167"/>
      <c r="B227" s="168"/>
      <c r="C227" s="172" t="s">
        <v>148</v>
      </c>
      <c r="D227" s="168" t="s">
        <v>95</v>
      </c>
      <c r="E227" s="170">
        <f>1.04*E226</f>
        <v>31.200000000000003</v>
      </c>
      <c r="F227" s="15"/>
      <c r="G227" s="20"/>
      <c r="H227" s="21"/>
      <c r="I227" s="20"/>
      <c r="J227" s="20"/>
      <c r="K227" s="20"/>
      <c r="L227" s="20"/>
      <c r="M227" s="20"/>
      <c r="N227" s="20"/>
      <c r="O227" s="20"/>
      <c r="P227" s="22"/>
    </row>
    <row r="228" spans="1:16" s="36" customFormat="1" ht="12.75">
      <c r="A228" s="167"/>
      <c r="B228" s="168"/>
      <c r="C228" s="171" t="s">
        <v>112</v>
      </c>
      <c r="D228" s="168" t="s">
        <v>40</v>
      </c>
      <c r="E228" s="170">
        <f>4*E226</f>
        <v>120</v>
      </c>
      <c r="F228" s="15"/>
      <c r="G228" s="20"/>
      <c r="H228" s="21"/>
      <c r="I228" s="20"/>
      <c r="J228" s="20"/>
      <c r="K228" s="20"/>
      <c r="L228" s="20"/>
      <c r="M228" s="20"/>
      <c r="N228" s="20"/>
      <c r="O228" s="20"/>
      <c r="P228" s="22"/>
    </row>
    <row r="229" spans="1:16" s="36" customFormat="1" ht="12.75">
      <c r="A229" s="167"/>
      <c r="B229" s="168"/>
      <c r="C229" s="171" t="s">
        <v>113</v>
      </c>
      <c r="D229" s="168" t="s">
        <v>65</v>
      </c>
      <c r="E229" s="170">
        <f>4*E226</f>
        <v>120</v>
      </c>
      <c r="F229" s="15"/>
      <c r="G229" s="20"/>
      <c r="H229" s="21"/>
      <c r="I229" s="20"/>
      <c r="J229" s="20"/>
      <c r="K229" s="20"/>
      <c r="L229" s="20"/>
      <c r="M229" s="20"/>
      <c r="N229" s="20"/>
      <c r="O229" s="20"/>
      <c r="P229" s="22"/>
    </row>
    <row r="230" spans="1:16" s="36" customFormat="1" ht="25.5">
      <c r="A230" s="167">
        <v>2</v>
      </c>
      <c r="B230" s="168"/>
      <c r="C230" s="171" t="s">
        <v>150</v>
      </c>
      <c r="D230" s="168" t="s">
        <v>95</v>
      </c>
      <c r="E230" s="170">
        <v>30</v>
      </c>
      <c r="F230" s="15"/>
      <c r="G230" s="20"/>
      <c r="H230" s="21"/>
      <c r="I230" s="20"/>
      <c r="J230" s="20"/>
      <c r="K230" s="20"/>
      <c r="L230" s="20"/>
      <c r="M230" s="20"/>
      <c r="N230" s="20"/>
      <c r="O230" s="20"/>
      <c r="P230" s="22"/>
    </row>
    <row r="231" spans="1:16" s="36" customFormat="1" ht="12.75">
      <c r="A231" s="167"/>
      <c r="B231" s="168"/>
      <c r="C231" s="171" t="s">
        <v>115</v>
      </c>
      <c r="D231" s="168" t="s">
        <v>95</v>
      </c>
      <c r="E231" s="170">
        <f>E230*1.05*2</f>
        <v>63</v>
      </c>
      <c r="F231" s="15"/>
      <c r="G231" s="20"/>
      <c r="H231" s="21"/>
      <c r="I231" s="20"/>
      <c r="J231" s="20"/>
      <c r="K231" s="20"/>
      <c r="L231" s="20"/>
      <c r="M231" s="20"/>
      <c r="N231" s="20"/>
      <c r="O231" s="20"/>
      <c r="P231" s="22"/>
    </row>
    <row r="232" spans="1:16" s="36" customFormat="1" ht="12.75">
      <c r="A232" s="167"/>
      <c r="B232" s="168"/>
      <c r="C232" s="171" t="s">
        <v>112</v>
      </c>
      <c r="D232" s="168" t="s">
        <v>40</v>
      </c>
      <c r="E232" s="170">
        <f>4*E230</f>
        <v>120</v>
      </c>
      <c r="F232" s="15"/>
      <c r="G232" s="20"/>
      <c r="H232" s="21"/>
      <c r="I232" s="20"/>
      <c r="J232" s="20"/>
      <c r="K232" s="20"/>
      <c r="L232" s="20"/>
      <c r="M232" s="20"/>
      <c r="N232" s="20"/>
      <c r="O232" s="20"/>
      <c r="P232" s="22"/>
    </row>
    <row r="233" spans="1:16" s="36" customFormat="1" ht="12.75">
      <c r="A233" s="167">
        <v>3</v>
      </c>
      <c r="B233" s="168"/>
      <c r="C233" s="171" t="s">
        <v>242</v>
      </c>
      <c r="D233" s="168" t="s">
        <v>95</v>
      </c>
      <c r="E233" s="170">
        <v>30</v>
      </c>
      <c r="F233" s="15"/>
      <c r="G233" s="20"/>
      <c r="H233" s="21"/>
      <c r="I233" s="20"/>
      <c r="J233" s="20"/>
      <c r="K233" s="20"/>
      <c r="L233" s="20"/>
      <c r="M233" s="20"/>
      <c r="N233" s="20"/>
      <c r="O233" s="20"/>
      <c r="P233" s="22"/>
    </row>
    <row r="234" spans="1:16" s="36" customFormat="1" ht="12.75">
      <c r="A234" s="167"/>
      <c r="B234" s="168"/>
      <c r="C234" s="171" t="s">
        <v>152</v>
      </c>
      <c r="D234" s="168" t="s">
        <v>40</v>
      </c>
      <c r="E234" s="170">
        <f>3.5*E233</f>
        <v>105</v>
      </c>
      <c r="F234" s="15"/>
      <c r="G234" s="20"/>
      <c r="H234" s="21"/>
      <c r="I234" s="20"/>
      <c r="J234" s="20"/>
      <c r="K234" s="20"/>
      <c r="L234" s="20"/>
      <c r="M234" s="20"/>
      <c r="N234" s="20"/>
      <c r="O234" s="20"/>
      <c r="P234" s="22"/>
    </row>
    <row r="235" spans="1:16" s="36" customFormat="1" ht="12.75">
      <c r="A235" s="167">
        <v>4</v>
      </c>
      <c r="B235" s="168"/>
      <c r="C235" s="171" t="s">
        <v>243</v>
      </c>
      <c r="D235" s="168" t="s">
        <v>95</v>
      </c>
      <c r="E235" s="170">
        <v>30</v>
      </c>
      <c r="F235" s="15"/>
      <c r="G235" s="20"/>
      <c r="H235" s="21"/>
      <c r="I235" s="20"/>
      <c r="J235" s="20"/>
      <c r="K235" s="20"/>
      <c r="L235" s="20"/>
      <c r="M235" s="20"/>
      <c r="N235" s="20"/>
      <c r="O235" s="20"/>
      <c r="P235" s="22"/>
    </row>
    <row r="236" spans="1:16" s="36" customFormat="1" ht="12.75">
      <c r="A236" s="167"/>
      <c r="B236" s="168"/>
      <c r="C236" s="171" t="s">
        <v>119</v>
      </c>
      <c r="D236" s="168" t="s">
        <v>120</v>
      </c>
      <c r="E236" s="170">
        <f>0.15*E235</f>
        <v>4.5</v>
      </c>
      <c r="F236" s="15"/>
      <c r="G236" s="20"/>
      <c r="H236" s="21"/>
      <c r="I236" s="20"/>
      <c r="J236" s="20"/>
      <c r="K236" s="20"/>
      <c r="L236" s="20"/>
      <c r="M236" s="20"/>
      <c r="N236" s="20"/>
      <c r="O236" s="20"/>
      <c r="P236" s="22"/>
    </row>
    <row r="237" spans="1:16" s="36" customFormat="1" ht="12.75">
      <c r="A237" s="167">
        <v>5</v>
      </c>
      <c r="B237" s="168"/>
      <c r="C237" s="171" t="s">
        <v>244</v>
      </c>
      <c r="D237" s="168" t="s">
        <v>95</v>
      </c>
      <c r="E237" s="170">
        <v>30</v>
      </c>
      <c r="F237" s="15"/>
      <c r="G237" s="20"/>
      <c r="H237" s="21"/>
      <c r="I237" s="20"/>
      <c r="J237" s="20"/>
      <c r="K237" s="20"/>
      <c r="L237" s="20"/>
      <c r="M237" s="20"/>
      <c r="N237" s="20"/>
      <c r="O237" s="20"/>
      <c r="P237" s="22"/>
    </row>
    <row r="238" spans="1:16" s="36" customFormat="1" ht="12.75">
      <c r="A238" s="167"/>
      <c r="B238" s="168"/>
      <c r="C238" s="171" t="s">
        <v>122</v>
      </c>
      <c r="D238" s="168" t="s">
        <v>120</v>
      </c>
      <c r="E238" s="170">
        <f>0.5*E237</f>
        <v>15</v>
      </c>
      <c r="F238" s="15"/>
      <c r="G238" s="20"/>
      <c r="H238" s="21"/>
      <c r="I238" s="20"/>
      <c r="J238" s="20"/>
      <c r="K238" s="20"/>
      <c r="L238" s="20"/>
      <c r="M238" s="20"/>
      <c r="N238" s="20"/>
      <c r="O238" s="20"/>
      <c r="P238" s="22"/>
    </row>
    <row r="239" spans="1:16" s="36" customFormat="1" ht="15">
      <c r="A239" s="167"/>
      <c r="B239" s="168"/>
      <c r="C239" s="169" t="s">
        <v>245</v>
      </c>
      <c r="D239" s="170"/>
      <c r="E239" s="170"/>
      <c r="F239" s="15"/>
      <c r="G239" s="20"/>
      <c r="H239" s="21"/>
      <c r="I239" s="20"/>
      <c r="J239" s="20"/>
      <c r="K239" s="20"/>
      <c r="L239" s="20"/>
      <c r="M239" s="20"/>
      <c r="N239" s="20"/>
      <c r="O239" s="20"/>
      <c r="P239" s="22"/>
    </row>
    <row r="240" spans="1:16" s="36" customFormat="1" ht="15">
      <c r="A240" s="167"/>
      <c r="B240" s="168"/>
      <c r="C240" s="174" t="s">
        <v>246</v>
      </c>
      <c r="D240" s="170"/>
      <c r="E240" s="170"/>
      <c r="F240" s="15"/>
      <c r="G240" s="20"/>
      <c r="H240" s="21"/>
      <c r="I240" s="20"/>
      <c r="J240" s="20"/>
      <c r="K240" s="20"/>
      <c r="L240" s="20"/>
      <c r="M240" s="20"/>
      <c r="N240" s="20"/>
      <c r="O240" s="20"/>
      <c r="P240" s="22"/>
    </row>
    <row r="241" spans="1:16" s="36" customFormat="1" ht="25.5">
      <c r="A241" s="167">
        <v>1</v>
      </c>
      <c r="B241" s="168"/>
      <c r="C241" s="171" t="s">
        <v>247</v>
      </c>
      <c r="D241" s="168" t="s">
        <v>81</v>
      </c>
      <c r="E241" s="168">
        <v>7</v>
      </c>
      <c r="F241" s="15"/>
      <c r="G241" s="20"/>
      <c r="H241" s="21"/>
      <c r="I241" s="20"/>
      <c r="J241" s="20"/>
      <c r="K241" s="20"/>
      <c r="L241" s="20"/>
      <c r="M241" s="20"/>
      <c r="N241" s="20"/>
      <c r="O241" s="20"/>
      <c r="P241" s="22"/>
    </row>
    <row r="242" spans="1:16" s="36" customFormat="1" ht="51">
      <c r="A242" s="167">
        <v>2</v>
      </c>
      <c r="B242" s="168"/>
      <c r="C242" s="172" t="s">
        <v>324</v>
      </c>
      <c r="D242" s="168" t="s">
        <v>39</v>
      </c>
      <c r="E242" s="168">
        <v>7</v>
      </c>
      <c r="F242" s="15"/>
      <c r="G242" s="20"/>
      <c r="H242" s="21"/>
      <c r="I242" s="20"/>
      <c r="J242" s="20"/>
      <c r="K242" s="20"/>
      <c r="L242" s="20"/>
      <c r="M242" s="20"/>
      <c r="N242" s="20"/>
      <c r="O242" s="20"/>
      <c r="P242" s="22"/>
    </row>
    <row r="243" spans="1:16" s="36" customFormat="1" ht="38.25">
      <c r="A243" s="167">
        <v>3</v>
      </c>
      <c r="B243" s="168"/>
      <c r="C243" s="172" t="s">
        <v>248</v>
      </c>
      <c r="D243" s="168" t="s">
        <v>39</v>
      </c>
      <c r="E243" s="168">
        <v>7</v>
      </c>
      <c r="F243" s="15"/>
      <c r="G243" s="20"/>
      <c r="H243" s="21"/>
      <c r="I243" s="20"/>
      <c r="J243" s="20"/>
      <c r="K243" s="20"/>
      <c r="L243" s="20"/>
      <c r="M243" s="20"/>
      <c r="N243" s="20"/>
      <c r="O243" s="20"/>
      <c r="P243" s="22"/>
    </row>
    <row r="244" spans="1:16" s="36" customFormat="1" ht="15">
      <c r="A244" s="167"/>
      <c r="B244" s="168"/>
      <c r="C244" s="211" t="s">
        <v>249</v>
      </c>
      <c r="D244" s="168"/>
      <c r="E244" s="168"/>
      <c r="F244" s="15"/>
      <c r="G244" s="20"/>
      <c r="H244" s="21"/>
      <c r="I244" s="20"/>
      <c r="J244" s="20"/>
      <c r="K244" s="20"/>
      <c r="L244" s="20"/>
      <c r="M244" s="20"/>
      <c r="N244" s="20"/>
      <c r="O244" s="20"/>
      <c r="P244" s="22"/>
    </row>
    <row r="245" spans="1:16" s="36" customFormat="1" ht="25.5">
      <c r="A245" s="167">
        <v>1</v>
      </c>
      <c r="B245" s="168"/>
      <c r="C245" s="172" t="s">
        <v>250</v>
      </c>
      <c r="D245" s="168" t="s">
        <v>95</v>
      </c>
      <c r="E245" s="170">
        <v>50</v>
      </c>
      <c r="F245" s="15"/>
      <c r="G245" s="20"/>
      <c r="H245" s="21"/>
      <c r="I245" s="20"/>
      <c r="J245" s="20"/>
      <c r="K245" s="20"/>
      <c r="L245" s="20"/>
      <c r="M245" s="20"/>
      <c r="N245" s="20"/>
      <c r="O245" s="20"/>
      <c r="P245" s="22"/>
    </row>
    <row r="246" spans="1:16" s="36" customFormat="1" ht="12.75">
      <c r="A246" s="167">
        <v>2</v>
      </c>
      <c r="B246" s="168"/>
      <c r="C246" s="172" t="s">
        <v>251</v>
      </c>
      <c r="D246" s="168" t="s">
        <v>95</v>
      </c>
      <c r="E246" s="170">
        <v>50</v>
      </c>
      <c r="F246" s="15"/>
      <c r="G246" s="20"/>
      <c r="H246" s="21"/>
      <c r="I246" s="20"/>
      <c r="J246" s="20"/>
      <c r="K246" s="20"/>
      <c r="L246" s="20"/>
      <c r="M246" s="20"/>
      <c r="N246" s="20"/>
      <c r="O246" s="20"/>
      <c r="P246" s="22"/>
    </row>
    <row r="247" spans="1:16" s="36" customFormat="1" ht="25.5">
      <c r="A247" s="167"/>
      <c r="B247" s="168"/>
      <c r="C247" s="172" t="s">
        <v>322</v>
      </c>
      <c r="D247" s="168" t="s">
        <v>95</v>
      </c>
      <c r="E247" s="170">
        <f>1.04*E246</f>
        <v>52</v>
      </c>
      <c r="F247" s="15"/>
      <c r="G247" s="20"/>
      <c r="H247" s="21"/>
      <c r="I247" s="20"/>
      <c r="J247" s="20"/>
      <c r="K247" s="20"/>
      <c r="L247" s="20"/>
      <c r="M247" s="20"/>
      <c r="N247" s="20"/>
      <c r="O247" s="20"/>
      <c r="P247" s="22"/>
    </row>
    <row r="248" spans="1:16" s="36" customFormat="1" ht="12.75">
      <c r="A248" s="167"/>
      <c r="B248" s="168"/>
      <c r="C248" s="172" t="s">
        <v>112</v>
      </c>
      <c r="D248" s="168" t="s">
        <v>40</v>
      </c>
      <c r="E248" s="170">
        <f>4*E246</f>
        <v>200</v>
      </c>
      <c r="F248" s="15"/>
      <c r="G248" s="20"/>
      <c r="H248" s="21"/>
      <c r="I248" s="20"/>
      <c r="J248" s="20"/>
      <c r="K248" s="20"/>
      <c r="L248" s="20"/>
      <c r="M248" s="20"/>
      <c r="N248" s="20"/>
      <c r="O248" s="20"/>
      <c r="P248" s="22"/>
    </row>
    <row r="249" spans="1:16" s="36" customFormat="1" ht="12.75">
      <c r="A249" s="167"/>
      <c r="B249" s="168"/>
      <c r="C249" s="172" t="s">
        <v>113</v>
      </c>
      <c r="D249" s="168" t="s">
        <v>65</v>
      </c>
      <c r="E249" s="170">
        <f>4*E246</f>
        <v>200</v>
      </c>
      <c r="F249" s="15"/>
      <c r="G249" s="20"/>
      <c r="H249" s="21"/>
      <c r="I249" s="20"/>
      <c r="J249" s="20"/>
      <c r="K249" s="20"/>
      <c r="L249" s="20"/>
      <c r="M249" s="20"/>
      <c r="N249" s="20"/>
      <c r="O249" s="20"/>
      <c r="P249" s="22"/>
    </row>
    <row r="250" spans="1:16" s="36" customFormat="1" ht="15">
      <c r="A250" s="167">
        <v>3</v>
      </c>
      <c r="B250" s="168"/>
      <c r="C250" s="172" t="s">
        <v>252</v>
      </c>
      <c r="D250" s="168" t="s">
        <v>95</v>
      </c>
      <c r="E250" s="180">
        <v>2.7</v>
      </c>
      <c r="F250" s="15"/>
      <c r="G250" s="20"/>
      <c r="H250" s="21"/>
      <c r="I250" s="20"/>
      <c r="J250" s="20"/>
      <c r="K250" s="20"/>
      <c r="L250" s="20"/>
      <c r="M250" s="20"/>
      <c r="N250" s="20"/>
      <c r="O250" s="20"/>
      <c r="P250" s="22"/>
    </row>
    <row r="251" spans="1:16" s="36" customFormat="1" ht="25.5">
      <c r="A251" s="167"/>
      <c r="B251" s="168"/>
      <c r="C251" s="172" t="s">
        <v>253</v>
      </c>
      <c r="D251" s="168" t="s">
        <v>95</v>
      </c>
      <c r="E251" s="180">
        <f>1.04*E250</f>
        <v>2.8080000000000003</v>
      </c>
      <c r="F251" s="15"/>
      <c r="G251" s="20"/>
      <c r="H251" s="21"/>
      <c r="I251" s="20"/>
      <c r="J251" s="20"/>
      <c r="K251" s="20"/>
      <c r="L251" s="20"/>
      <c r="M251" s="20"/>
      <c r="N251" s="20"/>
      <c r="O251" s="20"/>
      <c r="P251" s="22"/>
    </row>
    <row r="252" spans="1:16" s="36" customFormat="1" ht="15">
      <c r="A252" s="167"/>
      <c r="B252" s="168"/>
      <c r="C252" s="172" t="s">
        <v>112</v>
      </c>
      <c r="D252" s="168" t="s">
        <v>40</v>
      </c>
      <c r="E252" s="180">
        <f>4*E250</f>
        <v>10.8</v>
      </c>
      <c r="F252" s="15"/>
      <c r="G252" s="20"/>
      <c r="H252" s="21"/>
      <c r="I252" s="20"/>
      <c r="J252" s="20"/>
      <c r="K252" s="20"/>
      <c r="L252" s="20"/>
      <c r="M252" s="20"/>
      <c r="N252" s="20"/>
      <c r="O252" s="20"/>
      <c r="P252" s="22"/>
    </row>
    <row r="253" spans="1:16" s="36" customFormat="1" ht="15">
      <c r="A253" s="167"/>
      <c r="B253" s="168"/>
      <c r="C253" s="172" t="s">
        <v>113</v>
      </c>
      <c r="D253" s="168" t="s">
        <v>65</v>
      </c>
      <c r="E253" s="180">
        <f>4*E250</f>
        <v>10.8</v>
      </c>
      <c r="F253" s="15"/>
      <c r="G253" s="20"/>
      <c r="H253" s="21"/>
      <c r="I253" s="20"/>
      <c r="J253" s="20"/>
      <c r="K253" s="20"/>
      <c r="L253" s="20"/>
      <c r="M253" s="20"/>
      <c r="N253" s="20"/>
      <c r="O253" s="20"/>
      <c r="P253" s="22"/>
    </row>
    <row r="254" spans="1:16" s="36" customFormat="1" ht="15">
      <c r="A254" s="167"/>
      <c r="B254" s="168"/>
      <c r="C254" s="171" t="s">
        <v>146</v>
      </c>
      <c r="D254" s="168" t="s">
        <v>58</v>
      </c>
      <c r="E254" s="180">
        <v>10.7</v>
      </c>
      <c r="F254" s="15"/>
      <c r="G254" s="20"/>
      <c r="H254" s="21"/>
      <c r="I254" s="20"/>
      <c r="J254" s="20"/>
      <c r="K254" s="20"/>
      <c r="L254" s="20"/>
      <c r="M254" s="20"/>
      <c r="N254" s="20"/>
      <c r="O254" s="20"/>
      <c r="P254" s="22"/>
    </row>
    <row r="255" spans="1:16" s="36" customFormat="1" ht="15">
      <c r="A255" s="167"/>
      <c r="B255" s="168"/>
      <c r="C255" s="171" t="s">
        <v>254</v>
      </c>
      <c r="D255" s="168" t="s">
        <v>58</v>
      </c>
      <c r="E255" s="180">
        <v>10.7</v>
      </c>
      <c r="F255" s="15"/>
      <c r="G255" s="20"/>
      <c r="H255" s="21"/>
      <c r="I255" s="20"/>
      <c r="J255" s="20"/>
      <c r="K255" s="20"/>
      <c r="L255" s="20"/>
      <c r="M255" s="20"/>
      <c r="N255" s="20"/>
      <c r="O255" s="20"/>
      <c r="P255" s="22"/>
    </row>
    <row r="256" spans="1:16" s="36" customFormat="1" ht="38.25">
      <c r="A256" s="167">
        <v>4</v>
      </c>
      <c r="B256" s="168"/>
      <c r="C256" s="171" t="s">
        <v>255</v>
      </c>
      <c r="D256" s="168" t="s">
        <v>95</v>
      </c>
      <c r="E256" s="170">
        <v>37</v>
      </c>
      <c r="F256" s="15"/>
      <c r="G256" s="20"/>
      <c r="H256" s="21"/>
      <c r="I256" s="20"/>
      <c r="J256" s="20"/>
      <c r="K256" s="20"/>
      <c r="L256" s="20"/>
      <c r="M256" s="20"/>
      <c r="N256" s="20"/>
      <c r="O256" s="20"/>
      <c r="P256" s="22"/>
    </row>
    <row r="257" spans="1:16" s="36" customFormat="1" ht="12.75">
      <c r="A257" s="167"/>
      <c r="B257" s="168"/>
      <c r="C257" s="171" t="s">
        <v>115</v>
      </c>
      <c r="D257" s="168" t="s">
        <v>95</v>
      </c>
      <c r="E257" s="170">
        <f>E256*1.05*2</f>
        <v>77.7</v>
      </c>
      <c r="F257" s="15"/>
      <c r="G257" s="20"/>
      <c r="H257" s="21"/>
      <c r="I257" s="20"/>
      <c r="J257" s="20"/>
      <c r="K257" s="20"/>
      <c r="L257" s="20"/>
      <c r="M257" s="20"/>
      <c r="N257" s="20"/>
      <c r="O257" s="20"/>
      <c r="P257" s="22"/>
    </row>
    <row r="258" spans="1:16" s="36" customFormat="1" ht="12.75">
      <c r="A258" s="167"/>
      <c r="B258" s="168"/>
      <c r="C258" s="171" t="s">
        <v>112</v>
      </c>
      <c r="D258" s="168" t="s">
        <v>40</v>
      </c>
      <c r="E258" s="170">
        <f>4*E256</f>
        <v>148</v>
      </c>
      <c r="F258" s="15"/>
      <c r="G258" s="20"/>
      <c r="H258" s="21"/>
      <c r="I258" s="20"/>
      <c r="J258" s="20"/>
      <c r="K258" s="20"/>
      <c r="L258" s="20"/>
      <c r="M258" s="20"/>
      <c r="N258" s="20"/>
      <c r="O258" s="20"/>
      <c r="P258" s="22"/>
    </row>
    <row r="259" spans="1:16" s="36" customFormat="1" ht="25.5">
      <c r="A259" s="167">
        <v>5</v>
      </c>
      <c r="B259" s="168"/>
      <c r="C259" s="171" t="s">
        <v>256</v>
      </c>
      <c r="D259" s="168" t="s">
        <v>95</v>
      </c>
      <c r="E259" s="170">
        <v>37</v>
      </c>
      <c r="F259" s="15"/>
      <c r="G259" s="20"/>
      <c r="H259" s="21"/>
      <c r="I259" s="20"/>
      <c r="J259" s="20"/>
      <c r="K259" s="20"/>
      <c r="L259" s="20"/>
      <c r="M259" s="20"/>
      <c r="N259" s="20"/>
      <c r="O259" s="20"/>
      <c r="P259" s="22"/>
    </row>
    <row r="260" spans="1:16" s="36" customFormat="1" ht="12.75">
      <c r="A260" s="167"/>
      <c r="B260" s="168"/>
      <c r="C260" s="171" t="s">
        <v>152</v>
      </c>
      <c r="D260" s="168" t="s">
        <v>40</v>
      </c>
      <c r="E260" s="170">
        <f>3.5*E259</f>
        <v>129.5</v>
      </c>
      <c r="F260" s="15"/>
      <c r="G260" s="20"/>
      <c r="H260" s="21"/>
      <c r="I260" s="20"/>
      <c r="J260" s="20"/>
      <c r="K260" s="20"/>
      <c r="L260" s="20"/>
      <c r="M260" s="20"/>
      <c r="N260" s="20"/>
      <c r="O260" s="20"/>
      <c r="P260" s="22"/>
    </row>
    <row r="261" spans="1:16" s="36" customFormat="1" ht="12.75">
      <c r="A261" s="167">
        <v>6</v>
      </c>
      <c r="B261" s="168"/>
      <c r="C261" s="171" t="s">
        <v>257</v>
      </c>
      <c r="D261" s="168" t="s">
        <v>95</v>
      </c>
      <c r="E261" s="170">
        <v>37</v>
      </c>
      <c r="F261" s="15"/>
      <c r="G261" s="20"/>
      <c r="H261" s="21"/>
      <c r="I261" s="20"/>
      <c r="J261" s="20"/>
      <c r="K261" s="20"/>
      <c r="L261" s="20"/>
      <c r="M261" s="20"/>
      <c r="N261" s="20"/>
      <c r="O261" s="20"/>
      <c r="P261" s="22"/>
    </row>
    <row r="262" spans="1:16" s="36" customFormat="1" ht="12.75">
      <c r="A262" s="167"/>
      <c r="B262" s="168"/>
      <c r="C262" s="171" t="s">
        <v>119</v>
      </c>
      <c r="D262" s="168" t="s">
        <v>120</v>
      </c>
      <c r="E262" s="170">
        <f>0.15*E261</f>
        <v>5.55</v>
      </c>
      <c r="F262" s="15"/>
      <c r="G262" s="20"/>
      <c r="H262" s="21"/>
      <c r="I262" s="20"/>
      <c r="J262" s="20"/>
      <c r="K262" s="20"/>
      <c r="L262" s="20"/>
      <c r="M262" s="20"/>
      <c r="N262" s="20"/>
      <c r="O262" s="20"/>
      <c r="P262" s="22"/>
    </row>
    <row r="263" spans="1:16" s="36" customFormat="1" ht="12.75">
      <c r="A263" s="167">
        <v>7</v>
      </c>
      <c r="B263" s="168"/>
      <c r="C263" s="171" t="s">
        <v>258</v>
      </c>
      <c r="D263" s="168" t="s">
        <v>95</v>
      </c>
      <c r="E263" s="170">
        <v>37</v>
      </c>
      <c r="F263" s="15"/>
      <c r="G263" s="20"/>
      <c r="H263" s="21"/>
      <c r="I263" s="20"/>
      <c r="J263" s="20"/>
      <c r="K263" s="20"/>
      <c r="L263" s="20"/>
      <c r="M263" s="20"/>
      <c r="N263" s="20"/>
      <c r="O263" s="20"/>
      <c r="P263" s="22"/>
    </row>
    <row r="264" spans="1:16" s="36" customFormat="1" ht="12.75">
      <c r="A264" s="167"/>
      <c r="B264" s="168"/>
      <c r="C264" s="171" t="s">
        <v>122</v>
      </c>
      <c r="D264" s="168" t="s">
        <v>120</v>
      </c>
      <c r="E264" s="170">
        <f>0.5*E263</f>
        <v>18.5</v>
      </c>
      <c r="F264" s="15"/>
      <c r="G264" s="20"/>
      <c r="H264" s="21"/>
      <c r="I264" s="20"/>
      <c r="J264" s="20"/>
      <c r="K264" s="20"/>
      <c r="L264" s="20"/>
      <c r="M264" s="20"/>
      <c r="N264" s="20"/>
      <c r="O264" s="20"/>
      <c r="P264" s="22"/>
    </row>
    <row r="265" spans="1:16" s="36" customFormat="1" ht="12.75">
      <c r="A265" s="167">
        <v>8</v>
      </c>
      <c r="B265" s="168"/>
      <c r="C265" s="171" t="s">
        <v>259</v>
      </c>
      <c r="D265" s="168" t="s">
        <v>95</v>
      </c>
      <c r="E265" s="170">
        <v>20</v>
      </c>
      <c r="F265" s="15"/>
      <c r="G265" s="20"/>
      <c r="H265" s="21"/>
      <c r="I265" s="20"/>
      <c r="J265" s="20"/>
      <c r="K265" s="20"/>
      <c r="L265" s="20"/>
      <c r="M265" s="20"/>
      <c r="N265" s="20"/>
      <c r="O265" s="20"/>
      <c r="P265" s="22"/>
    </row>
    <row r="266" spans="1:16" s="36" customFormat="1" ht="38.25">
      <c r="A266" s="167"/>
      <c r="B266" s="168"/>
      <c r="C266" s="171" t="s">
        <v>196</v>
      </c>
      <c r="D266" s="168" t="s">
        <v>95</v>
      </c>
      <c r="E266" s="170">
        <f>E265*1.08</f>
        <v>21.6</v>
      </c>
      <c r="F266" s="15"/>
      <c r="G266" s="20"/>
      <c r="H266" s="21"/>
      <c r="I266" s="20"/>
      <c r="J266" s="20"/>
      <c r="K266" s="20"/>
      <c r="L266" s="20"/>
      <c r="M266" s="20"/>
      <c r="N266" s="20"/>
      <c r="O266" s="20"/>
      <c r="P266" s="22"/>
    </row>
    <row r="267" spans="1:16" s="36" customFormat="1" ht="38.25">
      <c r="A267" s="167"/>
      <c r="B267" s="168"/>
      <c r="C267" s="171" t="s">
        <v>197</v>
      </c>
      <c r="D267" s="168" t="s">
        <v>95</v>
      </c>
      <c r="E267" s="170">
        <f>E265*1.08</f>
        <v>21.6</v>
      </c>
      <c r="F267" s="15"/>
      <c r="G267" s="20"/>
      <c r="H267" s="21"/>
      <c r="I267" s="20"/>
      <c r="J267" s="20"/>
      <c r="K267" s="20"/>
      <c r="L267" s="20"/>
      <c r="M267" s="20"/>
      <c r="N267" s="20"/>
      <c r="O267" s="20"/>
      <c r="P267" s="22"/>
    </row>
    <row r="268" spans="1:16" s="36" customFormat="1" ht="25.5">
      <c r="A268" s="167"/>
      <c r="B268" s="168"/>
      <c r="C268" s="171" t="s">
        <v>260</v>
      </c>
      <c r="D268" s="168" t="s">
        <v>95</v>
      </c>
      <c r="E268" s="170">
        <f>E265</f>
        <v>20</v>
      </c>
      <c r="F268" s="15"/>
      <c r="G268" s="20"/>
      <c r="H268" s="21"/>
      <c r="I268" s="20"/>
      <c r="J268" s="20"/>
      <c r="K268" s="20"/>
      <c r="L268" s="20"/>
      <c r="M268" s="20"/>
      <c r="N268" s="20"/>
      <c r="O268" s="20"/>
      <c r="P268" s="22"/>
    </row>
    <row r="269" spans="1:16" s="36" customFormat="1" ht="12.75">
      <c r="A269" s="167">
        <v>9</v>
      </c>
      <c r="B269" s="168"/>
      <c r="C269" s="171" t="s">
        <v>261</v>
      </c>
      <c r="D269" s="168" t="s">
        <v>58</v>
      </c>
      <c r="E269" s="170">
        <v>9.8</v>
      </c>
      <c r="F269" s="15"/>
      <c r="G269" s="20"/>
      <c r="H269" s="21"/>
      <c r="I269" s="20"/>
      <c r="J269" s="20"/>
      <c r="K269" s="20"/>
      <c r="L269" s="20"/>
      <c r="M269" s="20"/>
      <c r="N269" s="20"/>
      <c r="O269" s="20"/>
      <c r="P269" s="22"/>
    </row>
    <row r="270" spans="1:16" s="36" customFormat="1" ht="25.5">
      <c r="A270" s="167"/>
      <c r="B270" s="168"/>
      <c r="C270" s="171" t="s">
        <v>262</v>
      </c>
      <c r="D270" s="168" t="s">
        <v>58</v>
      </c>
      <c r="E270" s="170">
        <f>E269*1.05</f>
        <v>10.290000000000001</v>
      </c>
      <c r="F270" s="15"/>
      <c r="G270" s="20"/>
      <c r="H270" s="21"/>
      <c r="I270" s="20"/>
      <c r="J270" s="20"/>
      <c r="K270" s="20"/>
      <c r="L270" s="20"/>
      <c r="M270" s="20"/>
      <c r="N270" s="20"/>
      <c r="O270" s="20"/>
      <c r="P270" s="22"/>
    </row>
    <row r="271" spans="1:16" s="36" customFormat="1" ht="25.5">
      <c r="A271" s="167"/>
      <c r="B271" s="168"/>
      <c r="C271" s="171" t="s">
        <v>263</v>
      </c>
      <c r="D271" s="168" t="s">
        <v>58</v>
      </c>
      <c r="E271" s="170">
        <f>E269*1.05</f>
        <v>10.290000000000001</v>
      </c>
      <c r="F271" s="15"/>
      <c r="G271" s="20"/>
      <c r="H271" s="21"/>
      <c r="I271" s="20"/>
      <c r="J271" s="20"/>
      <c r="K271" s="20"/>
      <c r="L271" s="20"/>
      <c r="M271" s="20"/>
      <c r="N271" s="20"/>
      <c r="O271" s="20"/>
      <c r="P271" s="22"/>
    </row>
    <row r="272" spans="1:16" s="36" customFormat="1" ht="12.75">
      <c r="A272" s="167"/>
      <c r="B272" s="168"/>
      <c r="C272" s="171" t="s">
        <v>264</v>
      </c>
      <c r="D272" s="168" t="s">
        <v>58</v>
      </c>
      <c r="E272" s="170">
        <f>E269*1.05</f>
        <v>10.290000000000001</v>
      </c>
      <c r="F272" s="15"/>
      <c r="G272" s="20"/>
      <c r="H272" s="21"/>
      <c r="I272" s="20"/>
      <c r="J272" s="20"/>
      <c r="K272" s="20"/>
      <c r="L272" s="20"/>
      <c r="M272" s="20"/>
      <c r="N272" s="20"/>
      <c r="O272" s="20"/>
      <c r="P272" s="22"/>
    </row>
    <row r="273" spans="1:16" s="36" customFormat="1" ht="25.5">
      <c r="A273" s="167">
        <v>10</v>
      </c>
      <c r="B273" s="168"/>
      <c r="C273" s="171" t="s">
        <v>265</v>
      </c>
      <c r="D273" s="168" t="s">
        <v>58</v>
      </c>
      <c r="E273" s="170">
        <v>13.2</v>
      </c>
      <c r="F273" s="15"/>
      <c r="G273" s="20"/>
      <c r="H273" s="21"/>
      <c r="I273" s="20"/>
      <c r="J273" s="20"/>
      <c r="K273" s="20"/>
      <c r="L273" s="20"/>
      <c r="M273" s="20"/>
      <c r="N273" s="20"/>
      <c r="O273" s="20"/>
      <c r="P273" s="22"/>
    </row>
    <row r="274" spans="1:16" s="36" customFormat="1" ht="15">
      <c r="A274" s="167"/>
      <c r="B274" s="168"/>
      <c r="C274" s="174" t="s">
        <v>266</v>
      </c>
      <c r="D274" s="168"/>
      <c r="E274" s="168"/>
      <c r="F274" s="15"/>
      <c r="G274" s="20"/>
      <c r="H274" s="21"/>
      <c r="I274" s="20"/>
      <c r="J274" s="20"/>
      <c r="K274" s="20"/>
      <c r="L274" s="20"/>
      <c r="M274" s="20"/>
      <c r="N274" s="20"/>
      <c r="O274" s="20"/>
      <c r="P274" s="22"/>
    </row>
    <row r="275" spans="1:16" s="36" customFormat="1" ht="38.25">
      <c r="A275" s="167">
        <v>1</v>
      </c>
      <c r="B275" s="168"/>
      <c r="C275" s="171" t="s">
        <v>267</v>
      </c>
      <c r="D275" s="168" t="s">
        <v>95</v>
      </c>
      <c r="E275" s="170">
        <v>23</v>
      </c>
      <c r="F275" s="15"/>
      <c r="G275" s="20"/>
      <c r="H275" s="21"/>
      <c r="I275" s="20"/>
      <c r="J275" s="20"/>
      <c r="K275" s="20"/>
      <c r="L275" s="20"/>
      <c r="M275" s="20"/>
      <c r="N275" s="20"/>
      <c r="O275" s="20"/>
      <c r="P275" s="22"/>
    </row>
    <row r="276" spans="1:16" s="36" customFormat="1" ht="25.5">
      <c r="A276" s="167">
        <v>2</v>
      </c>
      <c r="B276" s="168"/>
      <c r="C276" s="171" t="s">
        <v>268</v>
      </c>
      <c r="D276" s="168" t="s">
        <v>104</v>
      </c>
      <c r="E276" s="170">
        <v>12.2</v>
      </c>
      <c r="F276" s="15"/>
      <c r="G276" s="20"/>
      <c r="H276" s="21"/>
      <c r="I276" s="20"/>
      <c r="J276" s="20"/>
      <c r="K276" s="20"/>
      <c r="L276" s="20"/>
      <c r="M276" s="20"/>
      <c r="N276" s="20"/>
      <c r="O276" s="20"/>
      <c r="P276" s="22"/>
    </row>
    <row r="277" spans="1:16" s="36" customFormat="1" ht="25.5">
      <c r="A277" s="167">
        <v>3</v>
      </c>
      <c r="B277" s="168"/>
      <c r="C277" s="171" t="s">
        <v>269</v>
      </c>
      <c r="D277" s="168" t="s">
        <v>95</v>
      </c>
      <c r="E277" s="170">
        <v>12.4</v>
      </c>
      <c r="F277" s="15"/>
      <c r="G277" s="20"/>
      <c r="H277" s="21"/>
      <c r="I277" s="20"/>
      <c r="J277" s="20"/>
      <c r="K277" s="20"/>
      <c r="L277" s="20"/>
      <c r="M277" s="20"/>
      <c r="N277" s="20"/>
      <c r="O277" s="20"/>
      <c r="P277" s="22"/>
    </row>
    <row r="278" spans="1:16" s="36" customFormat="1" ht="12.75">
      <c r="A278" s="167"/>
      <c r="B278" s="168"/>
      <c r="C278" s="171" t="s">
        <v>270</v>
      </c>
      <c r="D278" s="168" t="s">
        <v>104</v>
      </c>
      <c r="E278" s="170">
        <f>E277*0.1*1.05</f>
        <v>1.3020000000000003</v>
      </c>
      <c r="F278" s="15"/>
      <c r="G278" s="20"/>
      <c r="H278" s="21"/>
      <c r="I278" s="20"/>
      <c r="J278" s="20"/>
      <c r="K278" s="20"/>
      <c r="L278" s="20"/>
      <c r="M278" s="20"/>
      <c r="N278" s="20"/>
      <c r="O278" s="20"/>
      <c r="P278" s="22"/>
    </row>
    <row r="279" spans="1:16" s="36" customFormat="1" ht="12.75">
      <c r="A279" s="167">
        <v>4</v>
      </c>
      <c r="B279" s="168"/>
      <c r="C279" s="171" t="s">
        <v>271</v>
      </c>
      <c r="D279" s="168" t="s">
        <v>95</v>
      </c>
      <c r="E279" s="170">
        <v>6.7</v>
      </c>
      <c r="F279" s="15"/>
      <c r="G279" s="20"/>
      <c r="H279" s="21"/>
      <c r="I279" s="20"/>
      <c r="J279" s="20"/>
      <c r="K279" s="20"/>
      <c r="L279" s="20"/>
      <c r="M279" s="20"/>
      <c r="N279" s="20"/>
      <c r="O279" s="20"/>
      <c r="P279" s="22"/>
    </row>
    <row r="280" spans="1:16" s="36" customFormat="1" ht="12.75">
      <c r="A280" s="167"/>
      <c r="B280" s="168"/>
      <c r="C280" s="171" t="s">
        <v>272</v>
      </c>
      <c r="D280" s="168" t="s">
        <v>104</v>
      </c>
      <c r="E280" s="170">
        <f>E279*0.05*1.05</f>
        <v>0.35175000000000006</v>
      </c>
      <c r="F280" s="15"/>
      <c r="G280" s="20"/>
      <c r="H280" s="21"/>
      <c r="I280" s="20"/>
      <c r="J280" s="20"/>
      <c r="K280" s="20"/>
      <c r="L280" s="20"/>
      <c r="M280" s="20"/>
      <c r="N280" s="20"/>
      <c r="O280" s="20"/>
      <c r="P280" s="22"/>
    </row>
    <row r="281" spans="1:16" s="36" customFormat="1" ht="12.75">
      <c r="A281" s="167">
        <v>5</v>
      </c>
      <c r="B281" s="168"/>
      <c r="C281" s="171" t="s">
        <v>273</v>
      </c>
      <c r="D281" s="168" t="s">
        <v>95</v>
      </c>
      <c r="E281" s="170">
        <v>15</v>
      </c>
      <c r="F281" s="15"/>
      <c r="G281" s="20"/>
      <c r="H281" s="21"/>
      <c r="I281" s="20"/>
      <c r="J281" s="20"/>
      <c r="K281" s="20"/>
      <c r="L281" s="20"/>
      <c r="M281" s="20"/>
      <c r="N281" s="20"/>
      <c r="O281" s="20"/>
      <c r="P281" s="22"/>
    </row>
    <row r="282" spans="1:16" s="36" customFormat="1" ht="12.75">
      <c r="A282" s="167"/>
      <c r="B282" s="168"/>
      <c r="C282" s="171" t="s">
        <v>274</v>
      </c>
      <c r="D282" s="168" t="s">
        <v>95</v>
      </c>
      <c r="E282" s="170">
        <f>E281*1.05</f>
        <v>15.75</v>
      </c>
      <c r="F282" s="15"/>
      <c r="G282" s="20"/>
      <c r="H282" s="21"/>
      <c r="I282" s="20"/>
      <c r="J282" s="20"/>
      <c r="K282" s="20"/>
      <c r="L282" s="20"/>
      <c r="M282" s="20"/>
      <c r="N282" s="20"/>
      <c r="O282" s="20"/>
      <c r="P282" s="22"/>
    </row>
    <row r="283" spans="1:16" s="36" customFormat="1" ht="12.75">
      <c r="A283" s="167">
        <v>6</v>
      </c>
      <c r="B283" s="168"/>
      <c r="C283" s="171" t="s">
        <v>275</v>
      </c>
      <c r="D283" s="168" t="s">
        <v>276</v>
      </c>
      <c r="E283" s="170">
        <v>0.09</v>
      </c>
      <c r="F283" s="15"/>
      <c r="G283" s="20"/>
      <c r="H283" s="21"/>
      <c r="I283" s="20"/>
      <c r="J283" s="20"/>
      <c r="K283" s="20"/>
      <c r="L283" s="20"/>
      <c r="M283" s="20"/>
      <c r="N283" s="20"/>
      <c r="O283" s="20"/>
      <c r="P283" s="22"/>
    </row>
    <row r="284" spans="1:16" s="36" customFormat="1" ht="12.75">
      <c r="A284" s="167"/>
      <c r="B284" s="168"/>
      <c r="C284" s="171" t="s">
        <v>277</v>
      </c>
      <c r="D284" s="168" t="s">
        <v>278</v>
      </c>
      <c r="E284" s="170">
        <f>E283*1.12</f>
        <v>0.1008</v>
      </c>
      <c r="F284" s="15"/>
      <c r="G284" s="20"/>
      <c r="H284" s="21"/>
      <c r="I284" s="20"/>
      <c r="J284" s="20"/>
      <c r="K284" s="20"/>
      <c r="L284" s="20"/>
      <c r="M284" s="20"/>
      <c r="N284" s="20"/>
      <c r="O284" s="20"/>
      <c r="P284" s="22"/>
    </row>
    <row r="285" spans="1:16" s="36" customFormat="1" ht="12.75">
      <c r="A285" s="167">
        <v>7</v>
      </c>
      <c r="B285" s="168"/>
      <c r="C285" s="171" t="s">
        <v>279</v>
      </c>
      <c r="D285" s="168" t="s">
        <v>104</v>
      </c>
      <c r="E285" s="170">
        <v>1.2</v>
      </c>
      <c r="F285" s="15"/>
      <c r="G285" s="20"/>
      <c r="H285" s="21"/>
      <c r="I285" s="20"/>
      <c r="J285" s="20"/>
      <c r="K285" s="20"/>
      <c r="L285" s="20"/>
      <c r="M285" s="20"/>
      <c r="N285" s="20"/>
      <c r="O285" s="20"/>
      <c r="P285" s="22"/>
    </row>
    <row r="286" spans="1:16" s="36" customFormat="1" ht="12.75">
      <c r="A286" s="167"/>
      <c r="B286" s="168"/>
      <c r="C286" s="171" t="s">
        <v>280</v>
      </c>
      <c r="D286" s="168" t="s">
        <v>104</v>
      </c>
      <c r="E286" s="170">
        <f>E285*1.05</f>
        <v>1.26</v>
      </c>
      <c r="F286" s="15"/>
      <c r="G286" s="20"/>
      <c r="H286" s="21"/>
      <c r="I286" s="20"/>
      <c r="J286" s="20"/>
      <c r="K286" s="20"/>
      <c r="L286" s="20"/>
      <c r="M286" s="20"/>
      <c r="N286" s="20"/>
      <c r="O286" s="20"/>
      <c r="P286" s="22"/>
    </row>
    <row r="287" spans="1:16" s="36" customFormat="1" ht="12.75">
      <c r="A287" s="167"/>
      <c r="B287" s="168"/>
      <c r="C287" s="171" t="s">
        <v>281</v>
      </c>
      <c r="D287" s="168" t="s">
        <v>278</v>
      </c>
      <c r="E287" s="170">
        <f>+E286/6</f>
        <v>0.21</v>
      </c>
      <c r="F287" s="15"/>
      <c r="G287" s="20"/>
      <c r="H287" s="21"/>
      <c r="I287" s="20"/>
      <c r="J287" s="20"/>
      <c r="K287" s="20"/>
      <c r="L287" s="20"/>
      <c r="M287" s="20"/>
      <c r="N287" s="20"/>
      <c r="O287" s="20"/>
      <c r="P287" s="22"/>
    </row>
    <row r="288" spans="1:16" s="36" customFormat="1" ht="12.75">
      <c r="A288" s="167">
        <v>8</v>
      </c>
      <c r="B288" s="168"/>
      <c r="C288" s="171" t="s">
        <v>282</v>
      </c>
      <c r="D288" s="168" t="s">
        <v>95</v>
      </c>
      <c r="E288" s="170">
        <v>8.6</v>
      </c>
      <c r="F288" s="15"/>
      <c r="G288" s="20"/>
      <c r="H288" s="21"/>
      <c r="I288" s="20"/>
      <c r="J288" s="20"/>
      <c r="K288" s="20"/>
      <c r="L288" s="20"/>
      <c r="M288" s="20"/>
      <c r="N288" s="20"/>
      <c r="O288" s="20"/>
      <c r="P288" s="22"/>
    </row>
    <row r="289" spans="1:16" s="36" customFormat="1" ht="12.75">
      <c r="A289" s="167"/>
      <c r="B289" s="168"/>
      <c r="C289" s="171" t="s">
        <v>270</v>
      </c>
      <c r="D289" s="168" t="s">
        <v>104</v>
      </c>
      <c r="E289" s="170">
        <f>E288*0.15*1.05</f>
        <v>1.3544999999999998</v>
      </c>
      <c r="F289" s="15"/>
      <c r="G289" s="20"/>
      <c r="H289" s="21"/>
      <c r="I289" s="20"/>
      <c r="J289" s="20"/>
      <c r="K289" s="20"/>
      <c r="L289" s="20"/>
      <c r="M289" s="20"/>
      <c r="N289" s="20"/>
      <c r="O289" s="20"/>
      <c r="P289" s="22"/>
    </row>
    <row r="290" spans="1:16" s="36" customFormat="1" ht="12.75">
      <c r="A290" s="167">
        <v>9</v>
      </c>
      <c r="B290" s="168"/>
      <c r="C290" s="171" t="s">
        <v>283</v>
      </c>
      <c r="D290" s="168" t="s">
        <v>95</v>
      </c>
      <c r="E290" s="170">
        <v>8.6</v>
      </c>
      <c r="F290" s="15"/>
      <c r="G290" s="20"/>
      <c r="H290" s="21"/>
      <c r="I290" s="20"/>
      <c r="J290" s="20"/>
      <c r="K290" s="20"/>
      <c r="L290" s="20"/>
      <c r="M290" s="20"/>
      <c r="N290" s="20"/>
      <c r="O290" s="20"/>
      <c r="P290" s="22"/>
    </row>
    <row r="291" spans="1:16" s="36" customFormat="1" ht="12.75">
      <c r="A291" s="167"/>
      <c r="B291" s="168"/>
      <c r="C291" s="171" t="s">
        <v>131</v>
      </c>
      <c r="D291" s="168" t="s">
        <v>104</v>
      </c>
      <c r="E291" s="170">
        <f>E290*0.03*1.05</f>
        <v>0.27090000000000003</v>
      </c>
      <c r="F291" s="15"/>
      <c r="G291" s="20"/>
      <c r="H291" s="21"/>
      <c r="I291" s="20"/>
      <c r="J291" s="20"/>
      <c r="K291" s="20"/>
      <c r="L291" s="20"/>
      <c r="M291" s="20"/>
      <c r="N291" s="20"/>
      <c r="O291" s="20"/>
      <c r="P291" s="22"/>
    </row>
    <row r="292" spans="1:16" s="36" customFormat="1" ht="12.75">
      <c r="A292" s="167">
        <v>10</v>
      </c>
      <c r="B292" s="168"/>
      <c r="C292" s="171" t="s">
        <v>284</v>
      </c>
      <c r="D292" s="168" t="s">
        <v>95</v>
      </c>
      <c r="E292" s="170">
        <v>11.6</v>
      </c>
      <c r="F292" s="15"/>
      <c r="G292" s="20"/>
      <c r="H292" s="21"/>
      <c r="I292" s="20"/>
      <c r="J292" s="20"/>
      <c r="K292" s="20"/>
      <c r="L292" s="20"/>
      <c r="M292" s="20"/>
      <c r="N292" s="20"/>
      <c r="O292" s="20"/>
      <c r="P292" s="22"/>
    </row>
    <row r="293" spans="1:16" s="36" customFormat="1" ht="12.75">
      <c r="A293" s="167"/>
      <c r="B293" s="168"/>
      <c r="C293" s="171" t="s">
        <v>133</v>
      </c>
      <c r="D293" s="168" t="s">
        <v>95</v>
      </c>
      <c r="E293" s="170">
        <f>E292*1.05</f>
        <v>12.18</v>
      </c>
      <c r="F293" s="15"/>
      <c r="G293" s="20"/>
      <c r="H293" s="21"/>
      <c r="I293" s="20"/>
      <c r="J293" s="20"/>
      <c r="K293" s="20"/>
      <c r="L293" s="20"/>
      <c r="M293" s="20"/>
      <c r="N293" s="20"/>
      <c r="O293" s="20"/>
      <c r="P293" s="22"/>
    </row>
    <row r="294" spans="1:16" s="36" customFormat="1" ht="15">
      <c r="A294" s="167"/>
      <c r="B294" s="168"/>
      <c r="C294" s="174" t="s">
        <v>285</v>
      </c>
      <c r="D294" s="168"/>
      <c r="E294" s="168"/>
      <c r="F294" s="15"/>
      <c r="G294" s="20"/>
      <c r="H294" s="21"/>
      <c r="I294" s="20"/>
      <c r="J294" s="20"/>
      <c r="K294" s="20"/>
      <c r="L294" s="20"/>
      <c r="M294" s="20"/>
      <c r="N294" s="20"/>
      <c r="O294" s="20"/>
      <c r="P294" s="22"/>
    </row>
    <row r="295" spans="1:16" s="36" customFormat="1" ht="13.5" thickBot="1">
      <c r="A295" s="167">
        <v>1</v>
      </c>
      <c r="B295" s="168"/>
      <c r="C295" s="171" t="s">
        <v>286</v>
      </c>
      <c r="D295" s="168" t="s">
        <v>39</v>
      </c>
      <c r="E295" s="170">
        <v>1</v>
      </c>
      <c r="F295" s="15"/>
      <c r="G295" s="20"/>
      <c r="H295" s="21"/>
      <c r="I295" s="20"/>
      <c r="J295" s="20"/>
      <c r="K295" s="20"/>
      <c r="L295" s="20"/>
      <c r="M295" s="20"/>
      <c r="N295" s="20"/>
      <c r="O295" s="20"/>
      <c r="P295" s="22"/>
    </row>
    <row r="296" spans="1:16" ht="15" thickBot="1">
      <c r="A296" s="274" t="s">
        <v>69</v>
      </c>
      <c r="B296" s="275"/>
      <c r="C296" s="275"/>
      <c r="D296" s="275"/>
      <c r="E296" s="275"/>
      <c r="F296" s="276"/>
      <c r="G296" s="276"/>
      <c r="H296" s="276"/>
      <c r="I296" s="276"/>
      <c r="J296" s="276"/>
      <c r="K296" s="277"/>
      <c r="L296" s="164"/>
      <c r="M296" s="164"/>
      <c r="N296" s="164"/>
      <c r="O296" s="164"/>
      <c r="P296" s="165"/>
    </row>
    <row r="297" spans="3:5" s="24" customFormat="1" ht="12.75">
      <c r="C297" s="25"/>
      <c r="D297" s="25"/>
      <c r="E297" s="109"/>
    </row>
    <row r="298" spans="1:15" s="24" customFormat="1" ht="12.75">
      <c r="A298" s="264" t="s">
        <v>60</v>
      </c>
      <c r="B298" s="264"/>
      <c r="C298" s="33"/>
      <c r="D298" s="265"/>
      <c r="E298" s="266"/>
      <c r="G298" s="264" t="s">
        <v>7</v>
      </c>
      <c r="H298" s="264"/>
      <c r="I298" s="268"/>
      <c r="J298" s="268"/>
      <c r="K298" s="268"/>
      <c r="L298" s="268"/>
      <c r="M298" s="268"/>
      <c r="N298" s="267"/>
      <c r="O298" s="264"/>
    </row>
    <row r="299" spans="3:11" s="24" customFormat="1" ht="12.75">
      <c r="C299" s="34" t="s">
        <v>28</v>
      </c>
      <c r="D299" s="25"/>
      <c r="E299" s="25"/>
      <c r="K299" s="34" t="s">
        <v>28</v>
      </c>
    </row>
    <row r="300" spans="3:5" s="24" customFormat="1" ht="12.75">
      <c r="C300" s="25"/>
      <c r="D300" s="25"/>
      <c r="E300" s="25"/>
    </row>
    <row r="301" spans="1:8" s="24" customFormat="1" ht="12.75">
      <c r="A301" s="264" t="s">
        <v>6</v>
      </c>
      <c r="B301" s="264"/>
      <c r="C301" s="25"/>
      <c r="D301" s="25"/>
      <c r="E301" s="25"/>
      <c r="G301" s="264" t="s">
        <v>6</v>
      </c>
      <c r="H301" s="264"/>
    </row>
    <row r="302" spans="3:5" s="24" customFormat="1" ht="12.75">
      <c r="C302" s="25"/>
      <c r="D302" s="25"/>
      <c r="E302" s="25"/>
    </row>
    <row r="303" spans="3:5" s="24" customFormat="1" ht="12.75">
      <c r="C303" s="25"/>
      <c r="D303" s="25"/>
      <c r="E303" s="25"/>
    </row>
    <row r="304" spans="3:5" s="24" customFormat="1" ht="12.75">
      <c r="C304" s="25"/>
      <c r="D304" s="25"/>
      <c r="E304" s="25"/>
    </row>
    <row r="305" spans="3:5" s="24" customFormat="1" ht="12.75">
      <c r="C305" s="25"/>
      <c r="D305" s="25"/>
      <c r="E305" s="25"/>
    </row>
    <row r="306" spans="3:5" s="24" customFormat="1" ht="12.75">
      <c r="C306" s="25"/>
      <c r="D306" s="25"/>
      <c r="E306" s="25"/>
    </row>
    <row r="307" spans="3:5" s="24" customFormat="1" ht="12.75">
      <c r="C307" s="25"/>
      <c r="D307" s="25"/>
      <c r="E307" s="25"/>
    </row>
    <row r="308" spans="3:5" s="24" customFormat="1" ht="12.75">
      <c r="C308" s="25"/>
      <c r="D308" s="25"/>
      <c r="E308" s="25"/>
    </row>
    <row r="309" spans="3:5" s="24" customFormat="1" ht="12.75">
      <c r="C309" s="25"/>
      <c r="D309" s="25"/>
      <c r="E309" s="25"/>
    </row>
    <row r="310" spans="3:5" s="24" customFormat="1" ht="12.75">
      <c r="C310" s="25"/>
      <c r="D310" s="25"/>
      <c r="E310" s="25"/>
    </row>
    <row r="311" spans="3:5" s="24" customFormat="1" ht="12.75">
      <c r="C311" s="25"/>
      <c r="D311" s="25"/>
      <c r="E311" s="25"/>
    </row>
    <row r="312" spans="3:5" s="24" customFormat="1" ht="12.75">
      <c r="C312" s="25"/>
      <c r="D312" s="25"/>
      <c r="E312" s="25"/>
    </row>
    <row r="313" spans="3:5" s="24" customFormat="1" ht="12.75">
      <c r="C313" s="25"/>
      <c r="D313" s="25"/>
      <c r="E313" s="25"/>
    </row>
    <row r="314" spans="3:5" s="24" customFormat="1" ht="12.75">
      <c r="C314" s="25"/>
      <c r="D314" s="25"/>
      <c r="E314" s="25"/>
    </row>
    <row r="315" spans="3:5" s="24" customFormat="1" ht="12.75">
      <c r="C315" s="25"/>
      <c r="D315" s="25"/>
      <c r="E315" s="25"/>
    </row>
    <row r="316" spans="3:5" s="24" customFormat="1" ht="12.75">
      <c r="C316" s="25"/>
      <c r="D316" s="25"/>
      <c r="E316" s="25"/>
    </row>
    <row r="317" spans="3:5" s="24" customFormat="1" ht="12.75">
      <c r="C317" s="25"/>
      <c r="D317" s="25"/>
      <c r="E317" s="25"/>
    </row>
    <row r="318" spans="3:5" s="24" customFormat="1" ht="12.75">
      <c r="C318" s="25"/>
      <c r="D318" s="25"/>
      <c r="E318" s="25"/>
    </row>
    <row r="319" spans="3:5" s="24" customFormat="1" ht="12.75">
      <c r="C319" s="25"/>
      <c r="D319" s="25"/>
      <c r="E319" s="25"/>
    </row>
    <row r="320" spans="3:5" s="24" customFormat="1" ht="12.75">
      <c r="C320" s="25"/>
      <c r="D320" s="25"/>
      <c r="E320" s="25"/>
    </row>
    <row r="321" spans="3:5" s="24" customFormat="1" ht="12.75">
      <c r="C321" s="25"/>
      <c r="D321" s="25"/>
      <c r="E321" s="25"/>
    </row>
    <row r="322" spans="3:5" s="24" customFormat="1" ht="12.75">
      <c r="C322" s="25"/>
      <c r="D322" s="25"/>
      <c r="E322" s="25"/>
    </row>
    <row r="323" spans="3:5" s="24" customFormat="1" ht="12.75">
      <c r="C323" s="25"/>
      <c r="D323" s="25"/>
      <c r="E323" s="25"/>
    </row>
    <row r="324" spans="3:5" s="24" customFormat="1" ht="12.75">
      <c r="C324" s="25"/>
      <c r="D324" s="25"/>
      <c r="E324" s="25"/>
    </row>
    <row r="325" spans="3:5" s="24" customFormat="1" ht="12.75">
      <c r="C325" s="25"/>
      <c r="D325" s="25"/>
      <c r="E325" s="25"/>
    </row>
    <row r="326" spans="3:5" s="24" customFormat="1" ht="12.75">
      <c r="C326" s="25"/>
      <c r="D326" s="25"/>
      <c r="E326" s="25"/>
    </row>
    <row r="327" spans="3:5" s="24" customFormat="1" ht="12.75">
      <c r="C327" s="25"/>
      <c r="D327" s="25"/>
      <c r="E327" s="25"/>
    </row>
    <row r="328" spans="3:5" s="24" customFormat="1" ht="12.75">
      <c r="C328" s="25"/>
      <c r="D328" s="25"/>
      <c r="E328" s="25"/>
    </row>
    <row r="329" spans="3:5" s="24" customFormat="1" ht="12.75">
      <c r="C329" s="25"/>
      <c r="D329" s="25"/>
      <c r="E329" s="25"/>
    </row>
    <row r="330" spans="3:5" s="24" customFormat="1" ht="12.75">
      <c r="C330" s="25"/>
      <c r="D330" s="25"/>
      <c r="E330" s="25"/>
    </row>
    <row r="331" spans="3:5" s="24" customFormat="1" ht="12.75">
      <c r="C331" s="25"/>
      <c r="D331" s="25"/>
      <c r="E331" s="25"/>
    </row>
    <row r="332" spans="3:5" s="24" customFormat="1" ht="12.75">
      <c r="C332" s="25"/>
      <c r="D332" s="25"/>
      <c r="E332" s="25"/>
    </row>
    <row r="333" spans="3:5" s="24" customFormat="1" ht="12.75">
      <c r="C333" s="25"/>
      <c r="D333" s="25"/>
      <c r="E333" s="25"/>
    </row>
    <row r="334" spans="3:5" s="24" customFormat="1" ht="12.75">
      <c r="C334" s="25"/>
      <c r="D334" s="25"/>
      <c r="E334" s="25"/>
    </row>
    <row r="335" spans="3:5" s="24" customFormat="1" ht="12.75">
      <c r="C335" s="25"/>
      <c r="D335" s="25"/>
      <c r="E335" s="25"/>
    </row>
    <row r="336" spans="3:5" s="24" customFormat="1" ht="12.75">
      <c r="C336" s="25"/>
      <c r="D336" s="25"/>
      <c r="E336" s="25"/>
    </row>
    <row r="337" spans="3:5" s="24" customFormat="1" ht="12.75">
      <c r="C337" s="25"/>
      <c r="D337" s="25"/>
      <c r="E337" s="25"/>
    </row>
    <row r="338" spans="3:5" s="24" customFormat="1" ht="12.75">
      <c r="C338" s="25"/>
      <c r="D338" s="25"/>
      <c r="E338" s="25"/>
    </row>
    <row r="339" spans="3:5" s="24" customFormat="1" ht="12.75">
      <c r="C339" s="25"/>
      <c r="D339" s="25"/>
      <c r="E339" s="25"/>
    </row>
    <row r="340" spans="3:5" s="24" customFormat="1" ht="12.75">
      <c r="C340" s="25"/>
      <c r="D340" s="25"/>
      <c r="E340" s="25"/>
    </row>
    <row r="341" spans="3:5" s="24" customFormat="1" ht="12.75">
      <c r="C341" s="25"/>
      <c r="D341" s="25"/>
      <c r="E341" s="25"/>
    </row>
    <row r="342" spans="3:5" s="24" customFormat="1" ht="12.75">
      <c r="C342" s="25"/>
      <c r="D342" s="25"/>
      <c r="E342" s="25"/>
    </row>
    <row r="343" spans="3:5" s="24" customFormat="1" ht="12.75">
      <c r="C343" s="25"/>
      <c r="D343" s="25"/>
      <c r="E343" s="25"/>
    </row>
    <row r="344" spans="3:5" s="24" customFormat="1" ht="12.75">
      <c r="C344" s="25"/>
      <c r="D344" s="25"/>
      <c r="E344" s="25"/>
    </row>
    <row r="345" spans="3:5" s="24" customFormat="1" ht="12.75">
      <c r="C345" s="25"/>
      <c r="D345" s="25"/>
      <c r="E345" s="25"/>
    </row>
    <row r="346" spans="3:5" s="24" customFormat="1" ht="12.75">
      <c r="C346" s="25"/>
      <c r="D346" s="25"/>
      <c r="E346" s="25"/>
    </row>
    <row r="347" spans="3:5" s="24" customFormat="1" ht="12.75">
      <c r="C347" s="25"/>
      <c r="D347" s="25"/>
      <c r="E347" s="25"/>
    </row>
    <row r="348" spans="3:5" s="24" customFormat="1" ht="12.75">
      <c r="C348" s="25"/>
      <c r="D348" s="25"/>
      <c r="E348" s="25"/>
    </row>
    <row r="349" spans="3:5" s="24" customFormat="1" ht="12.75">
      <c r="C349" s="25"/>
      <c r="D349" s="25"/>
      <c r="E349" s="25"/>
    </row>
    <row r="350" spans="3:5" s="24" customFormat="1" ht="12.75">
      <c r="C350" s="25"/>
      <c r="D350" s="25"/>
      <c r="E350" s="25"/>
    </row>
    <row r="351" spans="3:5" s="24" customFormat="1" ht="12.75">
      <c r="C351" s="25"/>
      <c r="D351" s="25"/>
      <c r="E351" s="25"/>
    </row>
    <row r="352" spans="3:5" s="24" customFormat="1" ht="12.75">
      <c r="C352" s="25"/>
      <c r="D352" s="25"/>
      <c r="E352" s="25"/>
    </row>
    <row r="353" spans="3:5" s="24" customFormat="1" ht="12.75">
      <c r="C353" s="25"/>
      <c r="D353" s="25"/>
      <c r="E353" s="25"/>
    </row>
    <row r="354" spans="3:5" s="24" customFormat="1" ht="12.75">
      <c r="C354" s="25"/>
      <c r="D354" s="25"/>
      <c r="E354" s="25"/>
    </row>
    <row r="355" spans="3:5" s="24" customFormat="1" ht="12.75">
      <c r="C355" s="25"/>
      <c r="D355" s="25"/>
      <c r="E355" s="25"/>
    </row>
    <row r="356" spans="3:5" s="24" customFormat="1" ht="12.75">
      <c r="C356" s="25"/>
      <c r="D356" s="25"/>
      <c r="E356" s="25"/>
    </row>
    <row r="357" spans="3:5" s="24" customFormat="1" ht="12.75">
      <c r="C357" s="25"/>
      <c r="D357" s="25"/>
      <c r="E357" s="25"/>
    </row>
    <row r="358" spans="3:5" s="24" customFormat="1" ht="12.75">
      <c r="C358" s="25"/>
      <c r="D358" s="25"/>
      <c r="E358" s="25"/>
    </row>
    <row r="359" spans="3:5" s="24" customFormat="1" ht="12.75">
      <c r="C359" s="25"/>
      <c r="D359" s="25"/>
      <c r="E359" s="25"/>
    </row>
    <row r="360" spans="3:5" s="24" customFormat="1" ht="12.75">
      <c r="C360" s="25"/>
      <c r="D360" s="25"/>
      <c r="E360" s="25"/>
    </row>
    <row r="361" spans="3:5" s="24" customFormat="1" ht="12.75">
      <c r="C361" s="25"/>
      <c r="D361" s="25"/>
      <c r="E361" s="25"/>
    </row>
    <row r="362" spans="3:5" s="24" customFormat="1" ht="12.75">
      <c r="C362" s="25"/>
      <c r="D362" s="25"/>
      <c r="E362" s="25"/>
    </row>
    <row r="363" spans="3:5" s="24" customFormat="1" ht="12.75">
      <c r="C363" s="25"/>
      <c r="D363" s="25"/>
      <c r="E363" s="25"/>
    </row>
    <row r="364" spans="3:5" s="24" customFormat="1" ht="12.75">
      <c r="C364" s="25"/>
      <c r="D364" s="25"/>
      <c r="E364" s="25"/>
    </row>
    <row r="365" spans="3:5" s="24" customFormat="1" ht="12.75">
      <c r="C365" s="25"/>
      <c r="D365" s="25"/>
      <c r="E365" s="25"/>
    </row>
    <row r="366" spans="3:5" s="24" customFormat="1" ht="12.75">
      <c r="C366" s="25"/>
      <c r="D366" s="25"/>
      <c r="E366" s="25"/>
    </row>
    <row r="367" spans="3:5" s="24" customFormat="1" ht="12.75">
      <c r="C367" s="25"/>
      <c r="D367" s="25"/>
      <c r="E367" s="25"/>
    </row>
    <row r="368" spans="3:5" s="24" customFormat="1" ht="12.75">
      <c r="C368" s="25"/>
      <c r="D368" s="25"/>
      <c r="E368" s="25"/>
    </row>
    <row r="369" spans="3:5" s="24" customFormat="1" ht="12.75">
      <c r="C369" s="25"/>
      <c r="D369" s="25"/>
      <c r="E369" s="25"/>
    </row>
    <row r="370" spans="3:5" s="24" customFormat="1" ht="12.75">
      <c r="C370" s="25"/>
      <c r="D370" s="25"/>
      <c r="E370" s="25"/>
    </row>
    <row r="371" spans="3:5" s="24" customFormat="1" ht="12.75">
      <c r="C371" s="25"/>
      <c r="D371" s="25"/>
      <c r="E371" s="25"/>
    </row>
    <row r="372" spans="3:5" s="24" customFormat="1" ht="12.75">
      <c r="C372" s="25"/>
      <c r="D372" s="25"/>
      <c r="E372" s="25"/>
    </row>
    <row r="373" spans="3:5" s="24" customFormat="1" ht="12.75">
      <c r="C373" s="25"/>
      <c r="D373" s="25"/>
      <c r="E373" s="25"/>
    </row>
    <row r="374" spans="3:5" s="24" customFormat="1" ht="12.75">
      <c r="C374" s="25"/>
      <c r="D374" s="25"/>
      <c r="E374" s="25"/>
    </row>
    <row r="375" spans="3:5" s="24" customFormat="1" ht="12.75">
      <c r="C375" s="25"/>
      <c r="D375" s="25"/>
      <c r="E375" s="25"/>
    </row>
    <row r="376" spans="3:5" s="24" customFormat="1" ht="12.75">
      <c r="C376" s="25"/>
      <c r="D376" s="25"/>
      <c r="E376" s="25"/>
    </row>
    <row r="377" spans="3:5" s="24" customFormat="1" ht="12.75">
      <c r="C377" s="25"/>
      <c r="D377" s="25"/>
      <c r="E377" s="25"/>
    </row>
    <row r="378" spans="3:5" s="24" customFormat="1" ht="12.75">
      <c r="C378" s="25"/>
      <c r="D378" s="25"/>
      <c r="E378" s="25"/>
    </row>
    <row r="379" spans="3:5" s="24" customFormat="1" ht="12.75">
      <c r="C379" s="25"/>
      <c r="D379" s="25"/>
      <c r="E379" s="25"/>
    </row>
    <row r="380" spans="3:5" s="24" customFormat="1" ht="12.75">
      <c r="C380" s="25"/>
      <c r="D380" s="25"/>
      <c r="E380" s="25"/>
    </row>
    <row r="381" spans="3:5" s="24" customFormat="1" ht="12.75">
      <c r="C381" s="25"/>
      <c r="D381" s="25"/>
      <c r="E381" s="25"/>
    </row>
    <row r="382" spans="3:5" s="24" customFormat="1" ht="12.75">
      <c r="C382" s="25"/>
      <c r="D382" s="25"/>
      <c r="E382" s="25"/>
    </row>
    <row r="383" spans="3:5" s="24" customFormat="1" ht="12.75">
      <c r="C383" s="25"/>
      <c r="D383" s="25"/>
      <c r="E383" s="25"/>
    </row>
    <row r="384" spans="3:5" s="24" customFormat="1" ht="12.75">
      <c r="C384" s="25"/>
      <c r="D384" s="25"/>
      <c r="E384" s="25"/>
    </row>
    <row r="385" spans="3:5" s="24" customFormat="1" ht="12.75">
      <c r="C385" s="25"/>
      <c r="D385" s="25"/>
      <c r="E385" s="25"/>
    </row>
    <row r="386" spans="3:5" s="24" customFormat="1" ht="12.75">
      <c r="C386" s="25"/>
      <c r="D386" s="25"/>
      <c r="E386" s="25"/>
    </row>
    <row r="387" spans="3:5" s="24" customFormat="1" ht="12.75">
      <c r="C387" s="25"/>
      <c r="D387" s="25"/>
      <c r="E387" s="25"/>
    </row>
    <row r="388" spans="3:5" s="24" customFormat="1" ht="12.75">
      <c r="C388" s="25"/>
      <c r="D388" s="25"/>
      <c r="E388" s="25"/>
    </row>
    <row r="389" spans="3:5" s="24" customFormat="1" ht="12.75">
      <c r="C389" s="25"/>
      <c r="D389" s="25"/>
      <c r="E389" s="25"/>
    </row>
    <row r="390" spans="3:5" s="24" customFormat="1" ht="12.75">
      <c r="C390" s="25"/>
      <c r="D390" s="25"/>
      <c r="E390" s="25"/>
    </row>
    <row r="391" spans="3:5" s="24" customFormat="1" ht="12.75">
      <c r="C391" s="25"/>
      <c r="D391" s="25"/>
      <c r="E391" s="25"/>
    </row>
    <row r="392" spans="3:5" s="24" customFormat="1" ht="12.75">
      <c r="C392" s="25"/>
      <c r="D392" s="25"/>
      <c r="E392" s="25"/>
    </row>
    <row r="393" spans="3:5" s="24" customFormat="1" ht="12.75">
      <c r="C393" s="25"/>
      <c r="D393" s="25"/>
      <c r="E393" s="25"/>
    </row>
    <row r="394" spans="3:5" s="24" customFormat="1" ht="12.75">
      <c r="C394" s="25"/>
      <c r="D394" s="25"/>
      <c r="E394" s="25"/>
    </row>
    <row r="395" spans="3:5" s="24" customFormat="1" ht="12.75">
      <c r="C395" s="25"/>
      <c r="D395" s="25"/>
      <c r="E395" s="25"/>
    </row>
    <row r="396" spans="3:5" s="24" customFormat="1" ht="12.75">
      <c r="C396" s="25"/>
      <c r="D396" s="25"/>
      <c r="E396" s="25"/>
    </row>
    <row r="397" spans="3:5" s="24" customFormat="1" ht="12.75">
      <c r="C397" s="25"/>
      <c r="D397" s="25"/>
      <c r="E397" s="25"/>
    </row>
    <row r="398" spans="3:5" s="24" customFormat="1" ht="12.75">
      <c r="C398" s="25"/>
      <c r="D398" s="25"/>
      <c r="E398" s="25"/>
    </row>
    <row r="399" spans="3:5" s="24" customFormat="1" ht="12.75">
      <c r="C399" s="25"/>
      <c r="D399" s="25"/>
      <c r="E399" s="25"/>
    </row>
    <row r="400" spans="3:5" s="24" customFormat="1" ht="12.75">
      <c r="C400" s="25"/>
      <c r="D400" s="25"/>
      <c r="E400" s="25"/>
    </row>
    <row r="401" spans="3:5" s="24" customFormat="1" ht="12.75">
      <c r="C401" s="25"/>
      <c r="D401" s="25"/>
      <c r="E401" s="25"/>
    </row>
    <row r="402" spans="3:5" s="24" customFormat="1" ht="12.75">
      <c r="C402" s="25"/>
      <c r="D402" s="25"/>
      <c r="E402" s="25"/>
    </row>
    <row r="403" spans="3:5" s="24" customFormat="1" ht="12.75">
      <c r="C403" s="25"/>
      <c r="D403" s="25"/>
      <c r="E403" s="25"/>
    </row>
    <row r="404" spans="3:5" s="24" customFormat="1" ht="12.75">
      <c r="C404" s="25"/>
      <c r="D404" s="25"/>
      <c r="E404" s="25"/>
    </row>
    <row r="405" spans="3:5" s="24" customFormat="1" ht="12.75">
      <c r="C405" s="25"/>
      <c r="D405" s="25"/>
      <c r="E405" s="25"/>
    </row>
    <row r="406" spans="3:5" s="24" customFormat="1" ht="12.75">
      <c r="C406" s="25"/>
      <c r="D406" s="25"/>
      <c r="E406" s="25"/>
    </row>
    <row r="407" spans="3:5" s="24" customFormat="1" ht="12.75">
      <c r="C407" s="25"/>
      <c r="D407" s="25"/>
      <c r="E407" s="25"/>
    </row>
    <row r="408" spans="3:5" s="24" customFormat="1" ht="12.75">
      <c r="C408" s="25"/>
      <c r="D408" s="25"/>
      <c r="E408" s="25"/>
    </row>
    <row r="409" spans="3:5" s="24" customFormat="1" ht="12.75">
      <c r="C409" s="25"/>
      <c r="D409" s="25"/>
      <c r="E409" s="25"/>
    </row>
    <row r="410" spans="3:5" s="24" customFormat="1" ht="12.75">
      <c r="C410" s="25"/>
      <c r="D410" s="25"/>
      <c r="E410" s="25"/>
    </row>
    <row r="411" spans="3:5" s="24" customFormat="1" ht="12.75">
      <c r="C411" s="25"/>
      <c r="D411" s="25"/>
      <c r="E411" s="25"/>
    </row>
    <row r="412" spans="3:5" s="24" customFormat="1" ht="12.75">
      <c r="C412" s="25"/>
      <c r="D412" s="25"/>
      <c r="E412" s="25"/>
    </row>
    <row r="413" spans="3:5" s="24" customFormat="1" ht="12.75">
      <c r="C413" s="25"/>
      <c r="D413" s="25"/>
      <c r="E413" s="25"/>
    </row>
    <row r="414" spans="3:5" s="24" customFormat="1" ht="12.75">
      <c r="C414" s="25"/>
      <c r="D414" s="25"/>
      <c r="E414" s="25"/>
    </row>
    <row r="415" spans="3:5" s="24" customFormat="1" ht="12.75">
      <c r="C415" s="25"/>
      <c r="D415" s="25"/>
      <c r="E415" s="25"/>
    </row>
    <row r="416" spans="3:5" s="24" customFormat="1" ht="12.75">
      <c r="C416" s="25"/>
      <c r="D416" s="25"/>
      <c r="E416" s="25"/>
    </row>
    <row r="417" spans="3:5" s="24" customFormat="1" ht="12.75">
      <c r="C417" s="25"/>
      <c r="D417" s="25"/>
      <c r="E417" s="25"/>
    </row>
    <row r="418" spans="3:5" s="24" customFormat="1" ht="12.75">
      <c r="C418" s="25"/>
      <c r="D418" s="25"/>
      <c r="E418" s="25"/>
    </row>
    <row r="419" spans="3:5" s="24" customFormat="1" ht="12.75">
      <c r="C419" s="25"/>
      <c r="D419" s="25"/>
      <c r="E419" s="25"/>
    </row>
    <row r="420" spans="3:5" s="24" customFormat="1" ht="12.75">
      <c r="C420" s="25"/>
      <c r="D420" s="25"/>
      <c r="E420" s="25"/>
    </row>
    <row r="421" spans="3:5" s="24" customFormat="1" ht="12.75">
      <c r="C421" s="25"/>
      <c r="D421" s="25"/>
      <c r="E421" s="25"/>
    </row>
    <row r="422" spans="3:5" s="24" customFormat="1" ht="12.75">
      <c r="C422" s="25"/>
      <c r="D422" s="25"/>
      <c r="E422" s="25"/>
    </row>
    <row r="423" spans="3:5" s="24" customFormat="1" ht="12.75">
      <c r="C423" s="25"/>
      <c r="D423" s="25"/>
      <c r="E423" s="25"/>
    </row>
    <row r="424" spans="3:5" s="24" customFormat="1" ht="12.75">
      <c r="C424" s="25"/>
      <c r="D424" s="25"/>
      <c r="E424" s="25"/>
    </row>
    <row r="425" spans="3:5" s="24" customFormat="1" ht="12.75">
      <c r="C425" s="25"/>
      <c r="D425" s="25"/>
      <c r="E425" s="25"/>
    </row>
    <row r="426" spans="3:5" s="24" customFormat="1" ht="12.75">
      <c r="C426" s="25"/>
      <c r="D426" s="25"/>
      <c r="E426" s="25"/>
    </row>
    <row r="427" spans="3:5" s="24" customFormat="1" ht="12.75">
      <c r="C427" s="25"/>
      <c r="D427" s="25"/>
      <c r="E427" s="25"/>
    </row>
    <row r="428" spans="3:5" s="24" customFormat="1" ht="12.75">
      <c r="C428" s="25"/>
      <c r="D428" s="25"/>
      <c r="E428" s="25"/>
    </row>
    <row r="429" spans="3:5" s="24" customFormat="1" ht="12.75">
      <c r="C429" s="25"/>
      <c r="D429" s="25"/>
      <c r="E429" s="25"/>
    </row>
    <row r="430" spans="3:5" s="24" customFormat="1" ht="12.75">
      <c r="C430" s="25"/>
      <c r="D430" s="25"/>
      <c r="E430" s="25"/>
    </row>
    <row r="431" spans="3:5" s="24" customFormat="1" ht="12.75">
      <c r="C431" s="25"/>
      <c r="D431" s="25"/>
      <c r="E431" s="25"/>
    </row>
    <row r="432" spans="3:5" s="24" customFormat="1" ht="12.75">
      <c r="C432" s="25"/>
      <c r="D432" s="25"/>
      <c r="E432" s="25"/>
    </row>
    <row r="433" spans="3:5" s="24" customFormat="1" ht="12.75">
      <c r="C433" s="25"/>
      <c r="D433" s="25"/>
      <c r="E433" s="25"/>
    </row>
    <row r="434" spans="3:5" s="24" customFormat="1" ht="12.75">
      <c r="C434" s="25"/>
      <c r="D434" s="25"/>
      <c r="E434" s="25"/>
    </row>
    <row r="435" spans="3:5" s="24" customFormat="1" ht="12.75">
      <c r="C435" s="25"/>
      <c r="D435" s="25"/>
      <c r="E435" s="25"/>
    </row>
    <row r="436" spans="3:5" s="24" customFormat="1" ht="12.75">
      <c r="C436" s="25"/>
      <c r="D436" s="25"/>
      <c r="E436" s="25"/>
    </row>
    <row r="437" spans="3:5" s="24" customFormat="1" ht="12.75">
      <c r="C437" s="25"/>
      <c r="D437" s="25"/>
      <c r="E437" s="25"/>
    </row>
    <row r="438" spans="3:5" s="24" customFormat="1" ht="12.75">
      <c r="C438" s="25"/>
      <c r="D438" s="25"/>
      <c r="E438" s="25"/>
    </row>
    <row r="439" spans="3:5" s="24" customFormat="1" ht="12.75">
      <c r="C439" s="25"/>
      <c r="D439" s="25"/>
      <c r="E439" s="25"/>
    </row>
    <row r="440" spans="3:5" s="24" customFormat="1" ht="12.75">
      <c r="C440" s="25"/>
      <c r="D440" s="25"/>
      <c r="E440" s="25"/>
    </row>
    <row r="441" spans="3:5" s="24" customFormat="1" ht="12.75">
      <c r="C441" s="25"/>
      <c r="D441" s="25"/>
      <c r="E441" s="25"/>
    </row>
    <row r="442" spans="3:5" s="24" customFormat="1" ht="12.75">
      <c r="C442" s="25"/>
      <c r="D442" s="25"/>
      <c r="E442" s="25"/>
    </row>
    <row r="443" spans="3:5" s="24" customFormat="1" ht="12.75">
      <c r="C443" s="25"/>
      <c r="D443" s="25"/>
      <c r="E443" s="25"/>
    </row>
    <row r="444" spans="3:5" s="24" customFormat="1" ht="12.75">
      <c r="C444" s="25"/>
      <c r="D444" s="25"/>
      <c r="E444" s="25"/>
    </row>
    <row r="445" spans="3:5" s="24" customFormat="1" ht="12.75">
      <c r="C445" s="25"/>
      <c r="D445" s="25"/>
      <c r="E445" s="25"/>
    </row>
    <row r="446" spans="3:5" s="24" customFormat="1" ht="12.75">
      <c r="C446" s="25"/>
      <c r="D446" s="25"/>
      <c r="E446" s="25"/>
    </row>
    <row r="447" spans="3:5" s="24" customFormat="1" ht="12.75">
      <c r="C447" s="25"/>
      <c r="D447" s="25"/>
      <c r="E447" s="25"/>
    </row>
    <row r="448" spans="3:5" s="24" customFormat="1" ht="12.75">
      <c r="C448" s="25"/>
      <c r="D448" s="25"/>
      <c r="E448" s="25"/>
    </row>
    <row r="449" spans="3:5" s="24" customFormat="1" ht="12.75">
      <c r="C449" s="25"/>
      <c r="D449" s="25"/>
      <c r="E449" s="25"/>
    </row>
    <row r="450" spans="3:5" s="24" customFormat="1" ht="12.75">
      <c r="C450" s="25"/>
      <c r="D450" s="25"/>
      <c r="E450" s="25"/>
    </row>
    <row r="451" spans="3:5" s="24" customFormat="1" ht="12.75">
      <c r="C451" s="25"/>
      <c r="D451" s="25"/>
      <c r="E451" s="25"/>
    </row>
    <row r="452" spans="3:5" s="24" customFormat="1" ht="12.75">
      <c r="C452" s="25"/>
      <c r="D452" s="25"/>
      <c r="E452" s="25"/>
    </row>
    <row r="453" spans="3:5" s="24" customFormat="1" ht="12.75">
      <c r="C453" s="25"/>
      <c r="D453" s="25"/>
      <c r="E453" s="25"/>
    </row>
    <row r="454" spans="3:5" s="24" customFormat="1" ht="12.75">
      <c r="C454" s="25"/>
      <c r="D454" s="25"/>
      <c r="E454" s="25"/>
    </row>
    <row r="455" spans="3:5" s="24" customFormat="1" ht="12.75">
      <c r="C455" s="25"/>
      <c r="D455" s="25"/>
      <c r="E455" s="25"/>
    </row>
    <row r="456" spans="3:5" s="24" customFormat="1" ht="12.75">
      <c r="C456" s="25"/>
      <c r="D456" s="25"/>
      <c r="E456" s="25"/>
    </row>
    <row r="457" spans="3:5" s="24" customFormat="1" ht="12.75">
      <c r="C457" s="25"/>
      <c r="D457" s="25"/>
      <c r="E457" s="25"/>
    </row>
    <row r="458" spans="3:5" s="24" customFormat="1" ht="12.75">
      <c r="C458" s="25"/>
      <c r="D458" s="25"/>
      <c r="E458" s="25"/>
    </row>
    <row r="459" spans="3:5" s="24" customFormat="1" ht="12.75">
      <c r="C459" s="25"/>
      <c r="D459" s="25"/>
      <c r="E459" s="25"/>
    </row>
    <row r="460" spans="3:5" s="24" customFormat="1" ht="12.75">
      <c r="C460" s="25"/>
      <c r="D460" s="25"/>
      <c r="E460" s="25"/>
    </row>
    <row r="461" spans="3:5" s="24" customFormat="1" ht="12.75">
      <c r="C461" s="25"/>
      <c r="D461" s="25"/>
      <c r="E461" s="25"/>
    </row>
    <row r="462" spans="3:5" s="24" customFormat="1" ht="12.75">
      <c r="C462" s="25"/>
      <c r="D462" s="25"/>
      <c r="E462" s="25"/>
    </row>
    <row r="463" spans="3:5" s="24" customFormat="1" ht="12.75">
      <c r="C463" s="25"/>
      <c r="D463" s="25"/>
      <c r="E463" s="25"/>
    </row>
    <row r="464" spans="3:5" s="24" customFormat="1" ht="12.75">
      <c r="C464" s="25"/>
      <c r="D464" s="25"/>
      <c r="E464" s="25"/>
    </row>
    <row r="465" spans="3:5" s="24" customFormat="1" ht="12.75">
      <c r="C465" s="25"/>
      <c r="D465" s="25"/>
      <c r="E465" s="25"/>
    </row>
    <row r="466" spans="3:5" s="24" customFormat="1" ht="12.75">
      <c r="C466" s="25"/>
      <c r="D466" s="25"/>
      <c r="E466" s="25"/>
    </row>
    <row r="467" spans="3:5" s="24" customFormat="1" ht="12.75">
      <c r="C467" s="25"/>
      <c r="D467" s="25"/>
      <c r="E467" s="25"/>
    </row>
    <row r="468" spans="3:5" s="24" customFormat="1" ht="12.75">
      <c r="C468" s="25"/>
      <c r="D468" s="25"/>
      <c r="E468" s="25"/>
    </row>
    <row r="469" spans="3:5" s="24" customFormat="1" ht="12.75">
      <c r="C469" s="25"/>
      <c r="D469" s="25"/>
      <c r="E469" s="25"/>
    </row>
    <row r="470" spans="3:5" s="24" customFormat="1" ht="12.75">
      <c r="C470" s="25"/>
      <c r="D470" s="25"/>
      <c r="E470" s="25"/>
    </row>
    <row r="471" spans="3:5" s="24" customFormat="1" ht="12.75">
      <c r="C471" s="25"/>
      <c r="D471" s="25"/>
      <c r="E471" s="25"/>
    </row>
    <row r="472" spans="3:5" s="24" customFormat="1" ht="12.75">
      <c r="C472" s="25"/>
      <c r="D472" s="25"/>
      <c r="E472" s="25"/>
    </row>
    <row r="473" spans="3:5" s="24" customFormat="1" ht="12.75">
      <c r="C473" s="25"/>
      <c r="D473" s="25"/>
      <c r="E473" s="25"/>
    </row>
    <row r="474" spans="3:5" s="24" customFormat="1" ht="12.75">
      <c r="C474" s="25"/>
      <c r="D474" s="25"/>
      <c r="E474" s="25"/>
    </row>
    <row r="475" spans="3:5" s="24" customFormat="1" ht="12.75">
      <c r="C475" s="25"/>
      <c r="D475" s="25"/>
      <c r="E475" s="25"/>
    </row>
    <row r="476" spans="3:5" s="24" customFormat="1" ht="12.75">
      <c r="C476" s="25"/>
      <c r="D476" s="25"/>
      <c r="E476" s="25"/>
    </row>
    <row r="477" spans="3:5" s="24" customFormat="1" ht="12.75">
      <c r="C477" s="25"/>
      <c r="D477" s="25"/>
      <c r="E477" s="25"/>
    </row>
    <row r="478" spans="3:5" s="24" customFormat="1" ht="12.75">
      <c r="C478" s="25"/>
      <c r="D478" s="25"/>
      <c r="E478" s="25"/>
    </row>
    <row r="479" spans="3:5" s="24" customFormat="1" ht="12.75">
      <c r="C479" s="25"/>
      <c r="D479" s="25"/>
      <c r="E479" s="25"/>
    </row>
    <row r="480" spans="3:5" s="24" customFormat="1" ht="12.75">
      <c r="C480" s="25"/>
      <c r="D480" s="25"/>
      <c r="E480" s="25"/>
    </row>
    <row r="481" spans="3:5" s="24" customFormat="1" ht="12.75">
      <c r="C481" s="25"/>
      <c r="D481" s="25"/>
      <c r="E481" s="25"/>
    </row>
    <row r="482" spans="3:5" s="24" customFormat="1" ht="12.75">
      <c r="C482" s="25"/>
      <c r="D482" s="25"/>
      <c r="E482" s="25"/>
    </row>
    <row r="483" spans="3:5" s="24" customFormat="1" ht="12.75">
      <c r="C483" s="25"/>
      <c r="D483" s="25"/>
      <c r="E483" s="25"/>
    </row>
    <row r="484" spans="3:5" s="24" customFormat="1" ht="12.75">
      <c r="C484" s="25"/>
      <c r="D484" s="25"/>
      <c r="E484" s="25"/>
    </row>
    <row r="485" spans="3:5" s="24" customFormat="1" ht="12.75">
      <c r="C485" s="25"/>
      <c r="D485" s="25"/>
      <c r="E485" s="25"/>
    </row>
    <row r="486" spans="3:5" s="24" customFormat="1" ht="12.75">
      <c r="C486" s="25"/>
      <c r="D486" s="25"/>
      <c r="E486" s="25"/>
    </row>
    <row r="487" spans="3:5" s="24" customFormat="1" ht="12.75">
      <c r="C487" s="25"/>
      <c r="D487" s="25"/>
      <c r="E487" s="25"/>
    </row>
    <row r="488" spans="3:5" s="24" customFormat="1" ht="12.75">
      <c r="C488" s="25"/>
      <c r="D488" s="25"/>
      <c r="E488" s="25"/>
    </row>
    <row r="489" spans="3:5" s="24" customFormat="1" ht="12.75">
      <c r="C489" s="25"/>
      <c r="D489" s="25"/>
      <c r="E489" s="25"/>
    </row>
    <row r="490" spans="3:5" s="24" customFormat="1" ht="12.75">
      <c r="C490" s="25"/>
      <c r="D490" s="25"/>
      <c r="E490" s="25"/>
    </row>
    <row r="491" spans="3:5" s="24" customFormat="1" ht="12.75">
      <c r="C491" s="25"/>
      <c r="D491" s="25"/>
      <c r="E491" s="25"/>
    </row>
    <row r="492" spans="3:5" s="24" customFormat="1" ht="12.75">
      <c r="C492" s="25"/>
      <c r="D492" s="25"/>
      <c r="E492" s="25"/>
    </row>
    <row r="493" spans="3:5" s="24" customFormat="1" ht="12.75">
      <c r="C493" s="25"/>
      <c r="D493" s="25"/>
      <c r="E493" s="25"/>
    </row>
    <row r="494" spans="3:5" s="24" customFormat="1" ht="12.75">
      <c r="C494" s="25"/>
      <c r="D494" s="25"/>
      <c r="E494" s="25"/>
    </row>
    <row r="495" spans="3:5" s="24" customFormat="1" ht="12.75">
      <c r="C495" s="25"/>
      <c r="D495" s="25"/>
      <c r="E495" s="25"/>
    </row>
    <row r="496" spans="3:5" s="24" customFormat="1" ht="12.75">
      <c r="C496" s="25"/>
      <c r="D496" s="25"/>
      <c r="E496" s="25"/>
    </row>
    <row r="497" spans="3:5" s="24" customFormat="1" ht="12.75">
      <c r="C497" s="25"/>
      <c r="D497" s="25"/>
      <c r="E497" s="25"/>
    </row>
    <row r="498" spans="3:5" s="24" customFormat="1" ht="12.75">
      <c r="C498" s="25"/>
      <c r="D498" s="25"/>
      <c r="E498" s="25"/>
    </row>
    <row r="499" spans="3:5" s="24" customFormat="1" ht="12.75">
      <c r="C499" s="25"/>
      <c r="D499" s="25"/>
      <c r="E499" s="25"/>
    </row>
    <row r="500" spans="3:5" s="24" customFormat="1" ht="12.75">
      <c r="C500" s="25"/>
      <c r="D500" s="25"/>
      <c r="E500" s="25"/>
    </row>
    <row r="501" spans="3:5" s="24" customFormat="1" ht="12.75">
      <c r="C501" s="25"/>
      <c r="D501" s="25"/>
      <c r="E501" s="25"/>
    </row>
    <row r="502" spans="3:5" s="24" customFormat="1" ht="12.75">
      <c r="C502" s="25"/>
      <c r="D502" s="25"/>
      <c r="E502" s="25"/>
    </row>
    <row r="503" spans="3:5" s="24" customFormat="1" ht="12.75">
      <c r="C503" s="25"/>
      <c r="D503" s="25"/>
      <c r="E503" s="25"/>
    </row>
    <row r="504" spans="3:5" s="24" customFormat="1" ht="12.75">
      <c r="C504" s="25"/>
      <c r="D504" s="25"/>
      <c r="E504" s="25"/>
    </row>
    <row r="505" spans="3:5" s="24" customFormat="1" ht="12.75">
      <c r="C505" s="25"/>
      <c r="D505" s="25"/>
      <c r="E505" s="25"/>
    </row>
    <row r="506" spans="3:5" s="24" customFormat="1" ht="12.75">
      <c r="C506" s="25"/>
      <c r="D506" s="25"/>
      <c r="E506" s="25"/>
    </row>
    <row r="507" spans="3:5" s="24" customFormat="1" ht="12.75">
      <c r="C507" s="25"/>
      <c r="D507" s="25"/>
      <c r="E507" s="25"/>
    </row>
    <row r="508" spans="3:5" s="24" customFormat="1" ht="12.75">
      <c r="C508" s="25"/>
      <c r="D508" s="25"/>
      <c r="E508" s="25"/>
    </row>
    <row r="509" spans="3:5" s="24" customFormat="1" ht="12.75">
      <c r="C509" s="25"/>
      <c r="D509" s="25"/>
      <c r="E509" s="25"/>
    </row>
    <row r="510" spans="3:5" s="24" customFormat="1" ht="12.75">
      <c r="C510" s="25"/>
      <c r="D510" s="25"/>
      <c r="E510" s="25"/>
    </row>
    <row r="511" spans="3:5" s="24" customFormat="1" ht="12.75">
      <c r="C511" s="25"/>
      <c r="D511" s="25"/>
      <c r="E511" s="25"/>
    </row>
    <row r="512" spans="3:5" s="24" customFormat="1" ht="12.75">
      <c r="C512" s="25"/>
      <c r="D512" s="25"/>
      <c r="E512" s="25"/>
    </row>
    <row r="513" spans="3:5" s="24" customFormat="1" ht="12.75">
      <c r="C513" s="25"/>
      <c r="D513" s="25"/>
      <c r="E513" s="25"/>
    </row>
    <row r="514" spans="3:5" s="24" customFormat="1" ht="12.75">
      <c r="C514" s="25"/>
      <c r="D514" s="25"/>
      <c r="E514" s="25"/>
    </row>
    <row r="515" spans="3:5" s="24" customFormat="1" ht="12.75">
      <c r="C515" s="25"/>
      <c r="D515" s="25"/>
      <c r="E515" s="25"/>
    </row>
    <row r="516" spans="3:5" s="24" customFormat="1" ht="12.75">
      <c r="C516" s="25"/>
      <c r="D516" s="25"/>
      <c r="E516" s="25"/>
    </row>
    <row r="517" spans="3:5" s="24" customFormat="1" ht="12.75">
      <c r="C517" s="25"/>
      <c r="D517" s="25"/>
      <c r="E517" s="25"/>
    </row>
    <row r="518" spans="3:5" s="24" customFormat="1" ht="12.75">
      <c r="C518" s="25"/>
      <c r="D518" s="25"/>
      <c r="E518" s="25"/>
    </row>
    <row r="519" spans="3:5" s="24" customFormat="1" ht="12.75">
      <c r="C519" s="25"/>
      <c r="D519" s="25"/>
      <c r="E519" s="25"/>
    </row>
    <row r="520" spans="3:5" s="24" customFormat="1" ht="12.75">
      <c r="C520" s="25"/>
      <c r="D520" s="25"/>
      <c r="E520" s="25"/>
    </row>
    <row r="521" spans="3:5" s="24" customFormat="1" ht="12.75">
      <c r="C521" s="25"/>
      <c r="D521" s="25"/>
      <c r="E521" s="25"/>
    </row>
    <row r="522" spans="3:5" s="24" customFormat="1" ht="12.75">
      <c r="C522" s="25"/>
      <c r="D522" s="25"/>
      <c r="E522" s="25"/>
    </row>
    <row r="523" spans="3:5" s="24" customFormat="1" ht="12.75">
      <c r="C523" s="25"/>
      <c r="D523" s="25"/>
      <c r="E523" s="25"/>
    </row>
    <row r="524" spans="3:5" s="24" customFormat="1" ht="12.75">
      <c r="C524" s="25"/>
      <c r="D524" s="25"/>
      <c r="E524" s="25"/>
    </row>
    <row r="525" spans="3:5" s="24" customFormat="1" ht="12.75">
      <c r="C525" s="25"/>
      <c r="D525" s="25"/>
      <c r="E525" s="25"/>
    </row>
    <row r="526" spans="3:5" s="24" customFormat="1" ht="12.75">
      <c r="C526" s="25"/>
      <c r="D526" s="25"/>
      <c r="E526" s="25"/>
    </row>
    <row r="527" spans="3:5" s="24" customFormat="1" ht="12.75">
      <c r="C527" s="25"/>
      <c r="D527" s="25"/>
      <c r="E527" s="25"/>
    </row>
    <row r="528" spans="3:5" s="24" customFormat="1" ht="12.75">
      <c r="C528" s="25"/>
      <c r="D528" s="25"/>
      <c r="E528" s="25"/>
    </row>
    <row r="529" spans="3:5" s="24" customFormat="1" ht="12.75">
      <c r="C529" s="25"/>
      <c r="D529" s="25"/>
      <c r="E529" s="25"/>
    </row>
    <row r="530" spans="3:5" s="24" customFormat="1" ht="12.75">
      <c r="C530" s="25"/>
      <c r="D530" s="25"/>
      <c r="E530" s="25"/>
    </row>
    <row r="531" spans="3:5" s="24" customFormat="1" ht="12.75">
      <c r="C531" s="25"/>
      <c r="D531" s="25"/>
      <c r="E531" s="25"/>
    </row>
    <row r="532" spans="3:5" s="24" customFormat="1" ht="12.75">
      <c r="C532" s="25"/>
      <c r="D532" s="25"/>
      <c r="E532" s="25"/>
    </row>
    <row r="533" spans="3:5" s="24" customFormat="1" ht="12.75">
      <c r="C533" s="25"/>
      <c r="D533" s="25"/>
      <c r="E533" s="25"/>
    </row>
    <row r="534" spans="3:5" s="24" customFormat="1" ht="12.75">
      <c r="C534" s="25"/>
      <c r="D534" s="25"/>
      <c r="E534" s="25"/>
    </row>
    <row r="535" spans="3:5" s="24" customFormat="1" ht="12.75">
      <c r="C535" s="25"/>
      <c r="D535" s="25"/>
      <c r="E535" s="25"/>
    </row>
    <row r="536" spans="3:5" s="24" customFormat="1" ht="12.75">
      <c r="C536" s="25"/>
      <c r="D536" s="25"/>
      <c r="E536" s="25"/>
    </row>
    <row r="537" spans="3:5" s="24" customFormat="1" ht="12.75">
      <c r="C537" s="25"/>
      <c r="D537" s="25"/>
      <c r="E537" s="25"/>
    </row>
    <row r="538" spans="3:5" s="24" customFormat="1" ht="12.75">
      <c r="C538" s="25"/>
      <c r="D538" s="25"/>
      <c r="E538" s="25"/>
    </row>
    <row r="539" spans="3:5" s="24" customFormat="1" ht="12.75">
      <c r="C539" s="25"/>
      <c r="D539" s="25"/>
      <c r="E539" s="25"/>
    </row>
    <row r="540" spans="3:5" s="24" customFormat="1" ht="12.75">
      <c r="C540" s="25"/>
      <c r="D540" s="25"/>
      <c r="E540" s="25"/>
    </row>
    <row r="541" spans="3:5" s="24" customFormat="1" ht="12.75">
      <c r="C541" s="25"/>
      <c r="D541" s="25"/>
      <c r="E541" s="25"/>
    </row>
    <row r="542" spans="3:5" s="24" customFormat="1" ht="12.75">
      <c r="C542" s="25"/>
      <c r="D542" s="25"/>
      <c r="E542" s="25"/>
    </row>
    <row r="543" spans="3:5" s="24" customFormat="1" ht="12.75">
      <c r="C543" s="25"/>
      <c r="D543" s="25"/>
      <c r="E543" s="25"/>
    </row>
    <row r="544" spans="3:5" s="24" customFormat="1" ht="12.75">
      <c r="C544" s="25"/>
      <c r="D544" s="25"/>
      <c r="E544" s="25"/>
    </row>
    <row r="545" spans="3:5" s="24" customFormat="1" ht="12.75">
      <c r="C545" s="25"/>
      <c r="D545" s="25"/>
      <c r="E545" s="25"/>
    </row>
    <row r="546" spans="3:5" s="24" customFormat="1" ht="12.75">
      <c r="C546" s="25"/>
      <c r="D546" s="25"/>
      <c r="E546" s="25"/>
    </row>
    <row r="547" spans="3:5" s="24" customFormat="1" ht="12.75">
      <c r="C547" s="25"/>
      <c r="D547" s="25"/>
      <c r="E547" s="25"/>
    </row>
    <row r="548" spans="3:5" s="24" customFormat="1" ht="12.75">
      <c r="C548" s="25"/>
      <c r="D548" s="25"/>
      <c r="E548" s="25"/>
    </row>
    <row r="549" spans="3:5" s="24" customFormat="1" ht="12.75">
      <c r="C549" s="25"/>
      <c r="D549" s="25"/>
      <c r="E549" s="25"/>
    </row>
    <row r="550" spans="3:5" s="24" customFormat="1" ht="12.75">
      <c r="C550" s="25"/>
      <c r="D550" s="25"/>
      <c r="E550" s="25"/>
    </row>
    <row r="551" spans="3:5" s="24" customFormat="1" ht="12.75">
      <c r="C551" s="25"/>
      <c r="D551" s="25"/>
      <c r="E551" s="25"/>
    </row>
    <row r="552" spans="3:5" s="24" customFormat="1" ht="12.75">
      <c r="C552" s="25"/>
      <c r="D552" s="25"/>
      <c r="E552" s="25"/>
    </row>
    <row r="553" spans="3:5" s="24" customFormat="1" ht="12.75">
      <c r="C553" s="25"/>
      <c r="D553" s="25"/>
      <c r="E553" s="25"/>
    </row>
    <row r="554" spans="3:5" s="24" customFormat="1" ht="12.75">
      <c r="C554" s="25"/>
      <c r="D554" s="25"/>
      <c r="E554" s="25"/>
    </row>
    <row r="555" spans="3:5" s="24" customFormat="1" ht="12.75">
      <c r="C555" s="25"/>
      <c r="D555" s="25"/>
      <c r="E555" s="25"/>
    </row>
    <row r="556" spans="3:5" s="24" customFormat="1" ht="12.75">
      <c r="C556" s="25"/>
      <c r="D556" s="25"/>
      <c r="E556" s="25"/>
    </row>
    <row r="557" spans="3:5" s="24" customFormat="1" ht="12.75">
      <c r="C557" s="25"/>
      <c r="D557" s="25"/>
      <c r="E557" s="25"/>
    </row>
    <row r="558" spans="3:5" s="24" customFormat="1" ht="12.75">
      <c r="C558" s="25"/>
      <c r="D558" s="25"/>
      <c r="E558" s="25"/>
    </row>
    <row r="559" spans="3:5" s="24" customFormat="1" ht="12.75">
      <c r="C559" s="25"/>
      <c r="D559" s="25"/>
      <c r="E559" s="25"/>
    </row>
    <row r="560" spans="3:5" s="24" customFormat="1" ht="12.75">
      <c r="C560" s="25"/>
      <c r="D560" s="25"/>
      <c r="E560" s="25"/>
    </row>
    <row r="561" spans="3:5" s="24" customFormat="1" ht="12.75">
      <c r="C561" s="25"/>
      <c r="D561" s="25"/>
      <c r="E561" s="25"/>
    </row>
    <row r="562" spans="3:5" s="24" customFormat="1" ht="12.75">
      <c r="C562" s="25"/>
      <c r="D562" s="25"/>
      <c r="E562" s="25"/>
    </row>
    <row r="563" spans="3:5" s="24" customFormat="1" ht="12.75">
      <c r="C563" s="25"/>
      <c r="D563" s="25"/>
      <c r="E563" s="25"/>
    </row>
    <row r="564" spans="3:5" s="24" customFormat="1" ht="12.75">
      <c r="C564" s="25"/>
      <c r="D564" s="25"/>
      <c r="E564" s="25"/>
    </row>
    <row r="565" spans="3:5" s="24" customFormat="1" ht="12.75">
      <c r="C565" s="25"/>
      <c r="D565" s="25"/>
      <c r="E565" s="25"/>
    </row>
    <row r="566" spans="3:5" s="24" customFormat="1" ht="12.75">
      <c r="C566" s="25"/>
      <c r="D566" s="25"/>
      <c r="E566" s="25"/>
    </row>
    <row r="567" spans="3:5" s="24" customFormat="1" ht="12.75">
      <c r="C567" s="25"/>
      <c r="D567" s="25"/>
      <c r="E567" s="25"/>
    </row>
    <row r="568" spans="3:5" s="24" customFormat="1" ht="12.75">
      <c r="C568" s="25"/>
      <c r="D568" s="25"/>
      <c r="E568" s="25"/>
    </row>
    <row r="569" spans="3:5" s="24" customFormat="1" ht="12.75">
      <c r="C569" s="25"/>
      <c r="D569" s="25"/>
      <c r="E569" s="25"/>
    </row>
    <row r="570" spans="3:5" s="24" customFormat="1" ht="12.75">
      <c r="C570" s="25"/>
      <c r="D570" s="25"/>
      <c r="E570" s="25"/>
    </row>
    <row r="571" spans="3:5" s="24" customFormat="1" ht="12.75">
      <c r="C571" s="25"/>
      <c r="D571" s="25"/>
      <c r="E571" s="25"/>
    </row>
    <row r="572" spans="3:5" s="24" customFormat="1" ht="12.75">
      <c r="C572" s="25"/>
      <c r="D572" s="25"/>
      <c r="E572" s="25"/>
    </row>
    <row r="573" spans="3:5" s="24" customFormat="1" ht="12.75">
      <c r="C573" s="25"/>
      <c r="D573" s="25"/>
      <c r="E573" s="25"/>
    </row>
    <row r="574" spans="3:5" s="24" customFormat="1" ht="12.75">
      <c r="C574" s="25"/>
      <c r="D574" s="25"/>
      <c r="E574" s="25"/>
    </row>
    <row r="575" spans="3:5" s="24" customFormat="1" ht="12.75">
      <c r="C575" s="25"/>
      <c r="D575" s="25"/>
      <c r="E575" s="25"/>
    </row>
    <row r="576" spans="3:5" s="24" customFormat="1" ht="12.75">
      <c r="C576" s="25"/>
      <c r="D576" s="25"/>
      <c r="E576" s="25"/>
    </row>
    <row r="577" spans="3:5" s="24" customFormat="1" ht="12.75">
      <c r="C577" s="25"/>
      <c r="D577" s="25"/>
      <c r="E577" s="25"/>
    </row>
    <row r="578" spans="3:5" s="24" customFormat="1" ht="12.75">
      <c r="C578" s="25"/>
      <c r="D578" s="25"/>
      <c r="E578" s="25"/>
    </row>
    <row r="579" spans="3:5" s="24" customFormat="1" ht="12.75">
      <c r="C579" s="25"/>
      <c r="D579" s="25"/>
      <c r="E579" s="25"/>
    </row>
    <row r="580" spans="3:5" s="24" customFormat="1" ht="12.75">
      <c r="C580" s="25"/>
      <c r="D580" s="25"/>
      <c r="E580" s="25"/>
    </row>
    <row r="581" spans="3:5" s="24" customFormat="1" ht="12.75">
      <c r="C581" s="25"/>
      <c r="D581" s="25"/>
      <c r="E581" s="25"/>
    </row>
    <row r="582" spans="3:5" s="24" customFormat="1" ht="12.75">
      <c r="C582" s="25"/>
      <c r="D582" s="25"/>
      <c r="E582" s="25"/>
    </row>
    <row r="583" spans="3:5" s="24" customFormat="1" ht="12.75">
      <c r="C583" s="25"/>
      <c r="D583" s="25"/>
      <c r="E583" s="25"/>
    </row>
    <row r="584" spans="3:5" s="24" customFormat="1" ht="12.75">
      <c r="C584" s="25"/>
      <c r="D584" s="25"/>
      <c r="E584" s="25"/>
    </row>
    <row r="585" spans="3:5" s="24" customFormat="1" ht="12.75">
      <c r="C585" s="25"/>
      <c r="D585" s="25"/>
      <c r="E585" s="25"/>
    </row>
    <row r="586" spans="3:5" s="24" customFormat="1" ht="12.75">
      <c r="C586" s="25"/>
      <c r="D586" s="25"/>
      <c r="E586" s="25"/>
    </row>
    <row r="587" spans="3:5" s="24" customFormat="1" ht="12.75">
      <c r="C587" s="25"/>
      <c r="D587" s="25"/>
      <c r="E587" s="25"/>
    </row>
    <row r="588" spans="3:5" s="24" customFormat="1" ht="12.75">
      <c r="C588" s="25"/>
      <c r="D588" s="25"/>
      <c r="E588" s="25"/>
    </row>
    <row r="589" spans="3:5" s="24" customFormat="1" ht="12.75">
      <c r="C589" s="25"/>
      <c r="D589" s="25"/>
      <c r="E589" s="25"/>
    </row>
    <row r="590" spans="3:5" s="24" customFormat="1" ht="12.75">
      <c r="C590" s="25"/>
      <c r="D590" s="25"/>
      <c r="E590" s="25"/>
    </row>
    <row r="591" spans="3:5" s="24" customFormat="1" ht="12.75">
      <c r="C591" s="25"/>
      <c r="D591" s="25"/>
      <c r="E591" s="25"/>
    </row>
  </sheetData>
  <sheetProtection/>
  <mergeCells count="25">
    <mergeCell ref="C7:P7"/>
    <mergeCell ref="C8:P8"/>
    <mergeCell ref="C10:P10"/>
    <mergeCell ref="C9:P9"/>
    <mergeCell ref="C17:C18"/>
    <mergeCell ref="D17:D18"/>
    <mergeCell ref="E17:E18"/>
    <mergeCell ref="A14:P14"/>
    <mergeCell ref="C15:N15"/>
    <mergeCell ref="A4:P4"/>
    <mergeCell ref="A5:P5"/>
    <mergeCell ref="A301:B301"/>
    <mergeCell ref="G301:H301"/>
    <mergeCell ref="A298:B298"/>
    <mergeCell ref="D298:E298"/>
    <mergeCell ref="G298:H298"/>
    <mergeCell ref="N298:O298"/>
    <mergeCell ref="I298:M298"/>
    <mergeCell ref="F17:K17"/>
    <mergeCell ref="L17:P17"/>
    <mergeCell ref="A17:A18"/>
    <mergeCell ref="B17:B18"/>
    <mergeCell ref="A296:K296"/>
    <mergeCell ref="A13:P13"/>
    <mergeCell ref="A11:B11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89" r:id="rId1"/>
  <headerFooter alignWithMargins="0">
    <oddFooter>&amp;R&amp;P lapa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0"/>
  <sheetViews>
    <sheetView view="pageBreakPreview" zoomScaleSheetLayoutView="100" zoomScalePageLayoutView="0" workbookViewId="0" topLeftCell="A85">
      <selection activeCell="C91" sqref="C91"/>
    </sheetView>
  </sheetViews>
  <sheetFormatPr defaultColWidth="9.140625" defaultRowHeight="12.75"/>
  <cols>
    <col min="1" max="1" width="4.140625" style="26" customWidth="1"/>
    <col min="2" max="2" width="13.57421875" style="32" customWidth="1"/>
    <col min="3" max="3" width="40.00390625" style="35" customWidth="1"/>
    <col min="4" max="4" width="5.8515625" style="35" bestFit="1" customWidth="1"/>
    <col min="5" max="5" width="7.8515625" style="35" customWidth="1"/>
    <col min="6" max="6" width="5.7109375" style="32" bestFit="1" customWidth="1"/>
    <col min="7" max="7" width="6.140625" style="26" bestFit="1" customWidth="1"/>
    <col min="8" max="8" width="12.8515625" style="26" customWidth="1"/>
    <col min="9" max="9" width="6.7109375" style="26" bestFit="1" customWidth="1"/>
    <col min="10" max="10" width="7.00390625" style="26" bestFit="1" customWidth="1"/>
    <col min="11" max="11" width="7.00390625" style="26" customWidth="1"/>
    <col min="12" max="16" width="8.421875" style="26" customWidth="1"/>
    <col min="17" max="16384" width="9.140625" style="26" customWidth="1"/>
  </cols>
  <sheetData>
    <row r="1" spans="2:16" ht="12.75">
      <c r="B1" s="24"/>
      <c r="C1" s="25"/>
      <c r="D1" s="25"/>
      <c r="E1" s="25"/>
      <c r="F1" s="24"/>
      <c r="P1" s="66" t="s">
        <v>41</v>
      </c>
    </row>
    <row r="2" spans="2:16" ht="12.75">
      <c r="B2" s="24"/>
      <c r="C2" s="25"/>
      <c r="D2" s="25"/>
      <c r="E2" s="25"/>
      <c r="F2" s="24"/>
      <c r="P2" s="66" t="s">
        <v>70</v>
      </c>
    </row>
    <row r="3" spans="2:16" ht="12.75">
      <c r="B3" s="24"/>
      <c r="C3" s="25"/>
      <c r="D3" s="25"/>
      <c r="E3" s="25"/>
      <c r="F3" s="24"/>
      <c r="P3" s="66" t="s">
        <v>42</v>
      </c>
    </row>
    <row r="4" spans="1:16" ht="15.75">
      <c r="A4" s="228" t="s">
        <v>43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4.25">
      <c r="A5" s="229" t="s">
        <v>44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31.5" customHeight="1">
      <c r="A7" s="68" t="s">
        <v>45</v>
      </c>
      <c r="B7" s="69"/>
      <c r="C7" s="230" t="s">
        <v>71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ht="15" customHeight="1">
      <c r="A8" s="70" t="s">
        <v>46</v>
      </c>
      <c r="B8" s="71"/>
      <c r="C8" s="230" t="s">
        <v>72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ht="15">
      <c r="A9" s="70" t="s">
        <v>47</v>
      </c>
      <c r="B9" s="71"/>
      <c r="C9" s="252" t="s">
        <v>73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5" customHeight="1">
      <c r="A10" s="70" t="s">
        <v>48</v>
      </c>
      <c r="B10" s="87"/>
      <c r="C10" s="224" t="s">
        <v>308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ht="29.25" customHeight="1">
      <c r="A11" s="225" t="s">
        <v>49</v>
      </c>
      <c r="B11" s="225"/>
      <c r="C11" s="108"/>
      <c r="D11" s="104"/>
      <c r="E11" s="105"/>
      <c r="F11" s="105"/>
      <c r="G11" s="105"/>
      <c r="H11" s="106"/>
      <c r="I11" s="106"/>
      <c r="J11" s="107"/>
      <c r="K11" s="67"/>
      <c r="L11" s="67"/>
      <c r="M11" s="67"/>
      <c r="N11" s="67"/>
      <c r="O11" s="67"/>
      <c r="P11" s="67"/>
    </row>
    <row r="12" spans="3:16" s="24" customFormat="1" ht="11.25" customHeight="1">
      <c r="C12" s="25"/>
      <c r="D12" s="25"/>
      <c r="E12" s="25"/>
      <c r="L12" s="264"/>
      <c r="M12" s="264"/>
      <c r="N12" s="264"/>
      <c r="O12" s="264"/>
      <c r="P12" s="264"/>
    </row>
    <row r="13" spans="1:16" s="24" customFormat="1" ht="12.75" customHeight="1">
      <c r="A13" s="278" t="s">
        <v>62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s="24" customFormat="1" ht="12.75" customHeight="1">
      <c r="A14" s="278" t="s">
        <v>287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</row>
    <row r="15" spans="3:14" s="24" customFormat="1" ht="12.75">
      <c r="C15" s="266" t="s">
        <v>9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</row>
    <row r="16" spans="2:16" ht="13.5" thickBot="1">
      <c r="B16" s="26"/>
      <c r="C16" s="26"/>
      <c r="D16" s="26"/>
      <c r="E16" s="26"/>
      <c r="F16" s="26"/>
      <c r="I16" s="28"/>
      <c r="J16" s="28"/>
      <c r="K16" s="28"/>
      <c r="L16" s="27"/>
      <c r="M16" s="27"/>
      <c r="N16" s="27"/>
      <c r="O16" s="29"/>
      <c r="P16" s="29"/>
    </row>
    <row r="17" spans="1:16" s="7" customFormat="1" ht="13.5" thickBot="1">
      <c r="A17" s="272" t="s">
        <v>0</v>
      </c>
      <c r="B17" s="272" t="s">
        <v>17</v>
      </c>
      <c r="C17" s="279" t="s">
        <v>18</v>
      </c>
      <c r="D17" s="272" t="s">
        <v>19</v>
      </c>
      <c r="E17" s="272" t="s">
        <v>20</v>
      </c>
      <c r="F17" s="281" t="s">
        <v>21</v>
      </c>
      <c r="G17" s="281"/>
      <c r="H17" s="281"/>
      <c r="I17" s="281"/>
      <c r="J17" s="281"/>
      <c r="K17" s="281"/>
      <c r="L17" s="281" t="s">
        <v>22</v>
      </c>
      <c r="M17" s="281"/>
      <c r="N17" s="281"/>
      <c r="O17" s="281"/>
      <c r="P17" s="281"/>
    </row>
    <row r="18" spans="1:16" s="7" customFormat="1" ht="59.25" customHeight="1" thickBot="1">
      <c r="A18" s="273"/>
      <c r="B18" s="273"/>
      <c r="C18" s="280"/>
      <c r="D18" s="273"/>
      <c r="E18" s="273"/>
      <c r="F18" s="8" t="s">
        <v>23</v>
      </c>
      <c r="G18" s="9" t="s">
        <v>30</v>
      </c>
      <c r="H18" s="9" t="s">
        <v>31</v>
      </c>
      <c r="I18" s="9" t="s">
        <v>68</v>
      </c>
      <c r="J18" s="9" t="s">
        <v>32</v>
      </c>
      <c r="K18" s="8" t="s">
        <v>33</v>
      </c>
      <c r="L18" s="9" t="s">
        <v>24</v>
      </c>
      <c r="M18" s="9" t="s">
        <v>31</v>
      </c>
      <c r="N18" s="9" t="s">
        <v>68</v>
      </c>
      <c r="O18" s="9" t="s">
        <v>32</v>
      </c>
      <c r="P18" s="9" t="s">
        <v>34</v>
      </c>
    </row>
    <row r="19" spans="1:16" s="7" customFormat="1" ht="13.5" thickBot="1">
      <c r="A19" s="10" t="s">
        <v>25</v>
      </c>
      <c r="B19" s="11" t="s">
        <v>26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s="144" customFormat="1" ht="15">
      <c r="A20" s="167"/>
      <c r="B20" s="168"/>
      <c r="C20" s="169" t="s">
        <v>288</v>
      </c>
      <c r="D20" s="168"/>
      <c r="E20" s="170"/>
      <c r="F20" s="141"/>
      <c r="G20" s="142"/>
      <c r="H20" s="142"/>
      <c r="I20" s="142"/>
      <c r="J20" s="142"/>
      <c r="K20" s="142"/>
      <c r="L20" s="142"/>
      <c r="M20" s="142"/>
      <c r="N20" s="142"/>
      <c r="O20" s="142"/>
      <c r="P20" s="143"/>
    </row>
    <row r="21" spans="1:16" s="144" customFormat="1" ht="25.5">
      <c r="A21" s="167">
        <v>1</v>
      </c>
      <c r="B21" s="168"/>
      <c r="C21" s="171" t="s">
        <v>289</v>
      </c>
      <c r="D21" s="168" t="s">
        <v>290</v>
      </c>
      <c r="E21" s="168">
        <v>1</v>
      </c>
      <c r="F21" s="155"/>
      <c r="G21" s="145"/>
      <c r="H21" s="145"/>
      <c r="I21" s="145"/>
      <c r="J21" s="145"/>
      <c r="K21" s="145"/>
      <c r="L21" s="145"/>
      <c r="M21" s="145"/>
      <c r="N21" s="145"/>
      <c r="O21" s="145"/>
      <c r="P21" s="156"/>
    </row>
    <row r="22" spans="1:16" s="144" customFormat="1" ht="25.5">
      <c r="A22" s="167">
        <v>2</v>
      </c>
      <c r="B22" s="168"/>
      <c r="C22" s="171" t="s">
        <v>291</v>
      </c>
      <c r="D22" s="168" t="s">
        <v>290</v>
      </c>
      <c r="E22" s="168">
        <v>1</v>
      </c>
      <c r="F22" s="155"/>
      <c r="G22" s="145"/>
      <c r="H22" s="145"/>
      <c r="I22" s="145"/>
      <c r="J22" s="145"/>
      <c r="K22" s="145"/>
      <c r="L22" s="145"/>
      <c r="M22" s="145"/>
      <c r="N22" s="145"/>
      <c r="O22" s="145"/>
      <c r="P22" s="156"/>
    </row>
    <row r="23" spans="1:16" s="144" customFormat="1" ht="25.5">
      <c r="A23" s="167">
        <v>3</v>
      </c>
      <c r="B23" s="168"/>
      <c r="C23" s="171" t="s">
        <v>292</v>
      </c>
      <c r="D23" s="168" t="s">
        <v>290</v>
      </c>
      <c r="E23" s="168">
        <v>1</v>
      </c>
      <c r="F23" s="155"/>
      <c r="G23" s="145"/>
      <c r="H23" s="145"/>
      <c r="I23" s="145"/>
      <c r="J23" s="145"/>
      <c r="K23" s="145"/>
      <c r="L23" s="145"/>
      <c r="M23" s="145"/>
      <c r="N23" s="145"/>
      <c r="O23" s="145"/>
      <c r="P23" s="156"/>
    </row>
    <row r="24" spans="1:16" s="144" customFormat="1" ht="15">
      <c r="A24" s="167"/>
      <c r="B24" s="168"/>
      <c r="C24" s="169" t="s">
        <v>293</v>
      </c>
      <c r="D24" s="168"/>
      <c r="E24" s="170"/>
      <c r="F24" s="155"/>
      <c r="G24" s="145"/>
      <c r="H24" s="145"/>
      <c r="I24" s="145"/>
      <c r="J24" s="145"/>
      <c r="K24" s="145"/>
      <c r="L24" s="145"/>
      <c r="M24" s="145"/>
      <c r="N24" s="145"/>
      <c r="O24" s="145"/>
      <c r="P24" s="156"/>
    </row>
    <row r="25" spans="1:16" s="144" customFormat="1" ht="25.5">
      <c r="A25" s="167">
        <v>1</v>
      </c>
      <c r="B25" s="168"/>
      <c r="C25" s="210" t="s">
        <v>316</v>
      </c>
      <c r="D25" s="168" t="s">
        <v>290</v>
      </c>
      <c r="E25" s="168">
        <v>27</v>
      </c>
      <c r="F25" s="155"/>
      <c r="G25" s="145"/>
      <c r="H25" s="145"/>
      <c r="I25" s="145"/>
      <c r="J25" s="145"/>
      <c r="K25" s="145"/>
      <c r="L25" s="145"/>
      <c r="M25" s="145"/>
      <c r="N25" s="145"/>
      <c r="O25" s="145"/>
      <c r="P25" s="156"/>
    </row>
    <row r="26" spans="1:16" s="144" customFormat="1" ht="25.5">
      <c r="A26" s="167">
        <v>2</v>
      </c>
      <c r="B26" s="168"/>
      <c r="C26" s="171" t="s">
        <v>294</v>
      </c>
      <c r="D26" s="168" t="s">
        <v>295</v>
      </c>
      <c r="E26" s="168">
        <v>1</v>
      </c>
      <c r="F26" s="155"/>
      <c r="G26" s="145"/>
      <c r="H26" s="145"/>
      <c r="I26" s="145"/>
      <c r="J26" s="145"/>
      <c r="K26" s="145"/>
      <c r="L26" s="145"/>
      <c r="M26" s="145"/>
      <c r="N26" s="145"/>
      <c r="O26" s="145"/>
      <c r="P26" s="156"/>
    </row>
    <row r="27" spans="1:16" s="144" customFormat="1" ht="25.5">
      <c r="A27" s="167">
        <v>3</v>
      </c>
      <c r="B27" s="168"/>
      <c r="C27" s="171" t="s">
        <v>296</v>
      </c>
      <c r="D27" s="168" t="s">
        <v>295</v>
      </c>
      <c r="E27" s="168">
        <v>1</v>
      </c>
      <c r="F27" s="155"/>
      <c r="G27" s="145"/>
      <c r="H27" s="145"/>
      <c r="I27" s="145"/>
      <c r="J27" s="145"/>
      <c r="K27" s="145"/>
      <c r="L27" s="145"/>
      <c r="M27" s="145"/>
      <c r="N27" s="145"/>
      <c r="O27" s="145"/>
      <c r="P27" s="156"/>
    </row>
    <row r="28" spans="1:16" s="144" customFormat="1" ht="38.25">
      <c r="A28" s="173">
        <v>4</v>
      </c>
      <c r="B28" s="170"/>
      <c r="C28" s="172" t="s">
        <v>297</v>
      </c>
      <c r="D28" s="170" t="s">
        <v>295</v>
      </c>
      <c r="E28" s="170">
        <v>1</v>
      </c>
      <c r="F28" s="155"/>
      <c r="G28" s="145"/>
      <c r="H28" s="145"/>
      <c r="I28" s="145"/>
      <c r="J28" s="145"/>
      <c r="K28" s="145"/>
      <c r="L28" s="145"/>
      <c r="M28" s="145"/>
      <c r="N28" s="145"/>
      <c r="O28" s="145"/>
      <c r="P28" s="156"/>
    </row>
    <row r="29" spans="1:16" s="144" customFormat="1" ht="15">
      <c r="A29" s="167"/>
      <c r="B29" s="168"/>
      <c r="C29" s="169" t="s">
        <v>327</v>
      </c>
      <c r="D29" s="170"/>
      <c r="E29" s="170"/>
      <c r="F29" s="155"/>
      <c r="G29" s="145"/>
      <c r="H29" s="145"/>
      <c r="I29" s="145"/>
      <c r="J29" s="145"/>
      <c r="K29" s="145"/>
      <c r="L29" s="145"/>
      <c r="M29" s="145"/>
      <c r="N29" s="145"/>
      <c r="O29" s="145"/>
      <c r="P29" s="156"/>
    </row>
    <row r="30" spans="1:16" s="144" customFormat="1" ht="25.5">
      <c r="A30" s="167">
        <v>1</v>
      </c>
      <c r="B30" s="168"/>
      <c r="C30" s="171" t="s">
        <v>335</v>
      </c>
      <c r="D30" s="168" t="s">
        <v>298</v>
      </c>
      <c r="E30" s="168">
        <v>598</v>
      </c>
      <c r="F30" s="155"/>
      <c r="G30" s="145"/>
      <c r="H30" s="145"/>
      <c r="I30" s="145"/>
      <c r="J30" s="145"/>
      <c r="K30" s="145"/>
      <c r="L30" s="145"/>
      <c r="M30" s="145"/>
      <c r="N30" s="145"/>
      <c r="O30" s="145"/>
      <c r="P30" s="156"/>
    </row>
    <row r="31" spans="1:16" s="144" customFormat="1" ht="25.5">
      <c r="A31" s="167">
        <v>2</v>
      </c>
      <c r="B31" s="168"/>
      <c r="C31" s="171" t="s">
        <v>336</v>
      </c>
      <c r="D31" s="168" t="s">
        <v>298</v>
      </c>
      <c r="E31" s="168">
        <v>97</v>
      </c>
      <c r="F31" s="155"/>
      <c r="G31" s="145"/>
      <c r="H31" s="145"/>
      <c r="I31" s="145"/>
      <c r="J31" s="145"/>
      <c r="K31" s="145"/>
      <c r="L31" s="145"/>
      <c r="M31" s="145"/>
      <c r="N31" s="145"/>
      <c r="O31" s="145"/>
      <c r="P31" s="156"/>
    </row>
    <row r="32" spans="1:16" s="144" customFormat="1" ht="25.5">
      <c r="A32" s="167">
        <v>3</v>
      </c>
      <c r="B32" s="168"/>
      <c r="C32" s="171" t="s">
        <v>337</v>
      </c>
      <c r="D32" s="168" t="s">
        <v>298</v>
      </c>
      <c r="E32" s="168">
        <v>81</v>
      </c>
      <c r="F32" s="155"/>
      <c r="G32" s="145"/>
      <c r="H32" s="145"/>
      <c r="I32" s="145"/>
      <c r="J32" s="145"/>
      <c r="K32" s="145"/>
      <c r="L32" s="145"/>
      <c r="M32" s="145"/>
      <c r="N32" s="145"/>
      <c r="O32" s="145"/>
      <c r="P32" s="156"/>
    </row>
    <row r="33" spans="1:16" s="144" customFormat="1" ht="25.5">
      <c r="A33" s="167">
        <v>4</v>
      </c>
      <c r="B33" s="168"/>
      <c r="C33" s="171" t="s">
        <v>338</v>
      </c>
      <c r="D33" s="168" t="s">
        <v>298</v>
      </c>
      <c r="E33" s="168">
        <v>57</v>
      </c>
      <c r="F33" s="155"/>
      <c r="G33" s="145"/>
      <c r="H33" s="145"/>
      <c r="I33" s="145"/>
      <c r="J33" s="145"/>
      <c r="K33" s="145"/>
      <c r="L33" s="145"/>
      <c r="M33" s="145"/>
      <c r="N33" s="145"/>
      <c r="O33" s="145"/>
      <c r="P33" s="156"/>
    </row>
    <row r="34" spans="1:16" s="144" customFormat="1" ht="25.5">
      <c r="A34" s="167">
        <v>5</v>
      </c>
      <c r="B34" s="168"/>
      <c r="C34" s="171" t="s">
        <v>339</v>
      </c>
      <c r="D34" s="168" t="s">
        <v>298</v>
      </c>
      <c r="E34" s="168">
        <v>26</v>
      </c>
      <c r="F34" s="155"/>
      <c r="G34" s="145"/>
      <c r="H34" s="145"/>
      <c r="I34" s="145"/>
      <c r="J34" s="145"/>
      <c r="K34" s="145"/>
      <c r="L34" s="145"/>
      <c r="M34" s="145"/>
      <c r="N34" s="145"/>
      <c r="O34" s="145"/>
      <c r="P34" s="156"/>
    </row>
    <row r="35" spans="1:16" s="144" customFormat="1" ht="25.5">
      <c r="A35" s="167">
        <v>6</v>
      </c>
      <c r="B35" s="168"/>
      <c r="C35" s="171" t="s">
        <v>340</v>
      </c>
      <c r="D35" s="168" t="s">
        <v>298</v>
      </c>
      <c r="E35" s="168">
        <v>8</v>
      </c>
      <c r="F35" s="155"/>
      <c r="G35" s="145"/>
      <c r="H35" s="145"/>
      <c r="I35" s="145"/>
      <c r="J35" s="145"/>
      <c r="K35" s="145"/>
      <c r="L35" s="145"/>
      <c r="M35" s="145"/>
      <c r="N35" s="145"/>
      <c r="O35" s="145"/>
      <c r="P35" s="156"/>
    </row>
    <row r="36" spans="1:16" s="144" customFormat="1" ht="25.5">
      <c r="A36" s="167">
        <v>7</v>
      </c>
      <c r="B36" s="168"/>
      <c r="C36" s="172" t="s">
        <v>341</v>
      </c>
      <c r="D36" s="168" t="s">
        <v>298</v>
      </c>
      <c r="E36" s="168">
        <v>149</v>
      </c>
      <c r="F36" s="155"/>
      <c r="G36" s="145"/>
      <c r="H36" s="209"/>
      <c r="I36" s="209"/>
      <c r="J36" s="209"/>
      <c r="K36" s="209"/>
      <c r="L36" s="209"/>
      <c r="M36" s="209"/>
      <c r="N36" s="209"/>
      <c r="O36" s="209"/>
      <c r="P36" s="156"/>
    </row>
    <row r="37" spans="1:16" s="144" customFormat="1" ht="25.5">
      <c r="A37" s="167">
        <v>8</v>
      </c>
      <c r="B37" s="168"/>
      <c r="C37" s="172" t="s">
        <v>342</v>
      </c>
      <c r="D37" s="168" t="s">
        <v>298</v>
      </c>
      <c r="E37" s="168">
        <v>97</v>
      </c>
      <c r="F37" s="155"/>
      <c r="G37" s="145"/>
      <c r="H37" s="209"/>
      <c r="I37" s="209"/>
      <c r="J37" s="209"/>
      <c r="K37" s="209"/>
      <c r="L37" s="209"/>
      <c r="M37" s="209"/>
      <c r="N37" s="209"/>
      <c r="O37" s="209"/>
      <c r="P37" s="156"/>
    </row>
    <row r="38" spans="1:16" s="144" customFormat="1" ht="25.5">
      <c r="A38" s="167">
        <v>9</v>
      </c>
      <c r="B38" s="168"/>
      <c r="C38" s="172" t="s">
        <v>343</v>
      </c>
      <c r="D38" s="168" t="s">
        <v>298</v>
      </c>
      <c r="E38" s="168">
        <v>81</v>
      </c>
      <c r="F38" s="155"/>
      <c r="G38" s="145"/>
      <c r="H38" s="209"/>
      <c r="I38" s="209"/>
      <c r="J38" s="209"/>
      <c r="K38" s="209"/>
      <c r="L38" s="209"/>
      <c r="M38" s="209"/>
      <c r="N38" s="209"/>
      <c r="O38" s="209"/>
      <c r="P38" s="156"/>
    </row>
    <row r="39" spans="1:16" s="144" customFormat="1" ht="25.5">
      <c r="A39" s="167">
        <v>10</v>
      </c>
      <c r="B39" s="168"/>
      <c r="C39" s="172" t="s">
        <v>344</v>
      </c>
      <c r="D39" s="168" t="s">
        <v>298</v>
      </c>
      <c r="E39" s="168">
        <v>57</v>
      </c>
      <c r="F39" s="155"/>
      <c r="G39" s="145"/>
      <c r="H39" s="209"/>
      <c r="I39" s="209"/>
      <c r="J39" s="209"/>
      <c r="K39" s="209"/>
      <c r="L39" s="209"/>
      <c r="M39" s="209"/>
      <c r="N39" s="209"/>
      <c r="O39" s="209"/>
      <c r="P39" s="156"/>
    </row>
    <row r="40" spans="1:16" s="144" customFormat="1" ht="25.5">
      <c r="A40" s="167">
        <v>11</v>
      </c>
      <c r="B40" s="168"/>
      <c r="C40" s="172" t="s">
        <v>345</v>
      </c>
      <c r="D40" s="168" t="s">
        <v>298</v>
      </c>
      <c r="E40" s="168">
        <v>26</v>
      </c>
      <c r="F40" s="155"/>
      <c r="G40" s="145"/>
      <c r="H40" s="209"/>
      <c r="I40" s="209"/>
      <c r="J40" s="209"/>
      <c r="K40" s="209"/>
      <c r="L40" s="209"/>
      <c r="M40" s="209"/>
      <c r="N40" s="209"/>
      <c r="O40" s="209"/>
      <c r="P40" s="156"/>
    </row>
    <row r="41" spans="1:16" s="144" customFormat="1" ht="25.5">
      <c r="A41" s="167">
        <v>12</v>
      </c>
      <c r="B41" s="168"/>
      <c r="C41" s="172" t="s">
        <v>346</v>
      </c>
      <c r="D41" s="168" t="s">
        <v>298</v>
      </c>
      <c r="E41" s="168">
        <v>8</v>
      </c>
      <c r="F41" s="155"/>
      <c r="G41" s="145"/>
      <c r="H41" s="209"/>
      <c r="I41" s="209"/>
      <c r="J41" s="209"/>
      <c r="K41" s="209"/>
      <c r="L41" s="209"/>
      <c r="M41" s="209"/>
      <c r="N41" s="209"/>
      <c r="O41" s="209"/>
      <c r="P41" s="156"/>
    </row>
    <row r="42" spans="1:16" s="144" customFormat="1" ht="12.75">
      <c r="A42" s="167">
        <v>13</v>
      </c>
      <c r="B42" s="168"/>
      <c r="C42" s="171" t="s">
        <v>347</v>
      </c>
      <c r="D42" s="168" t="s">
        <v>299</v>
      </c>
      <c r="E42" s="168">
        <v>82</v>
      </c>
      <c r="F42" s="155"/>
      <c r="G42" s="145"/>
      <c r="H42" s="145"/>
      <c r="I42" s="145"/>
      <c r="J42" s="145"/>
      <c r="K42" s="145"/>
      <c r="L42" s="145"/>
      <c r="M42" s="145"/>
      <c r="N42" s="145"/>
      <c r="O42" s="145"/>
      <c r="P42" s="156"/>
    </row>
    <row r="43" spans="1:16" s="144" customFormat="1" ht="12.75">
      <c r="A43" s="167">
        <v>14</v>
      </c>
      <c r="B43" s="168"/>
      <c r="C43" s="171" t="s">
        <v>348</v>
      </c>
      <c r="D43" s="168" t="s">
        <v>299</v>
      </c>
      <c r="E43" s="168">
        <v>6</v>
      </c>
      <c r="F43" s="155"/>
      <c r="G43" s="145"/>
      <c r="H43" s="145"/>
      <c r="I43" s="145"/>
      <c r="J43" s="145"/>
      <c r="K43" s="145"/>
      <c r="L43" s="145"/>
      <c r="M43" s="145"/>
      <c r="N43" s="145"/>
      <c r="O43" s="145"/>
      <c r="P43" s="156"/>
    </row>
    <row r="44" spans="1:16" s="144" customFormat="1" ht="12.75">
      <c r="A44" s="167">
        <v>15</v>
      </c>
      <c r="B44" s="168"/>
      <c r="C44" s="171" t="s">
        <v>349</v>
      </c>
      <c r="D44" s="168" t="s">
        <v>299</v>
      </c>
      <c r="E44" s="168">
        <v>2</v>
      </c>
      <c r="F44" s="155"/>
      <c r="G44" s="145"/>
      <c r="H44" s="145"/>
      <c r="I44" s="145"/>
      <c r="J44" s="145"/>
      <c r="K44" s="145"/>
      <c r="L44" s="145"/>
      <c r="M44" s="145"/>
      <c r="N44" s="145"/>
      <c r="O44" s="145"/>
      <c r="P44" s="156"/>
    </row>
    <row r="45" spans="1:16" s="144" customFormat="1" ht="12.75">
      <c r="A45" s="167">
        <v>16</v>
      </c>
      <c r="B45" s="168"/>
      <c r="C45" s="171" t="s">
        <v>350</v>
      </c>
      <c r="D45" s="168" t="s">
        <v>299</v>
      </c>
      <c r="E45" s="168">
        <v>2</v>
      </c>
      <c r="F45" s="155"/>
      <c r="G45" s="145"/>
      <c r="H45" s="145"/>
      <c r="I45" s="145"/>
      <c r="J45" s="145"/>
      <c r="K45" s="145"/>
      <c r="L45" s="145"/>
      <c r="M45" s="145"/>
      <c r="N45" s="145"/>
      <c r="O45" s="145"/>
      <c r="P45" s="156"/>
    </row>
    <row r="46" spans="1:16" s="144" customFormat="1" ht="12.75">
      <c r="A46" s="167">
        <v>17</v>
      </c>
      <c r="B46" s="168"/>
      <c r="C46" s="171" t="s">
        <v>351</v>
      </c>
      <c r="D46" s="168" t="s">
        <v>299</v>
      </c>
      <c r="E46" s="168">
        <v>6</v>
      </c>
      <c r="F46" s="155"/>
      <c r="G46" s="145"/>
      <c r="H46" s="209"/>
      <c r="I46" s="209"/>
      <c r="J46" s="209"/>
      <c r="K46" s="209"/>
      <c r="L46" s="209"/>
      <c r="M46" s="209"/>
      <c r="N46" s="209"/>
      <c r="O46" s="209"/>
      <c r="P46" s="156"/>
    </row>
    <row r="47" spans="1:16" s="144" customFormat="1" ht="25.5">
      <c r="A47" s="167">
        <v>18</v>
      </c>
      <c r="B47" s="168"/>
      <c r="C47" s="171" t="s">
        <v>352</v>
      </c>
      <c r="D47" s="168" t="s">
        <v>299</v>
      </c>
      <c r="E47" s="168">
        <v>76</v>
      </c>
      <c r="F47" s="155"/>
      <c r="G47" s="145"/>
      <c r="H47" s="209"/>
      <c r="I47" s="209"/>
      <c r="J47" s="209"/>
      <c r="K47" s="209"/>
      <c r="L47" s="209"/>
      <c r="M47" s="209"/>
      <c r="N47" s="209"/>
      <c r="O47" s="209"/>
      <c r="P47" s="156"/>
    </row>
    <row r="48" spans="1:16" s="144" customFormat="1" ht="25.5">
      <c r="A48" s="167">
        <v>19</v>
      </c>
      <c r="B48" s="168"/>
      <c r="C48" s="171" t="s">
        <v>353</v>
      </c>
      <c r="D48" s="168" t="s">
        <v>299</v>
      </c>
      <c r="E48" s="168">
        <v>8</v>
      </c>
      <c r="F48" s="155"/>
      <c r="G48" s="145"/>
      <c r="H48" s="209"/>
      <c r="I48" s="209"/>
      <c r="J48" s="209"/>
      <c r="K48" s="209"/>
      <c r="L48" s="209"/>
      <c r="M48" s="209"/>
      <c r="N48" s="209"/>
      <c r="O48" s="209"/>
      <c r="P48" s="156"/>
    </row>
    <row r="49" spans="1:16" s="144" customFormat="1" ht="25.5">
      <c r="A49" s="167">
        <v>20</v>
      </c>
      <c r="B49" s="168"/>
      <c r="C49" s="171" t="s">
        <v>354</v>
      </c>
      <c r="D49" s="168" t="s">
        <v>299</v>
      </c>
      <c r="E49" s="168">
        <v>2</v>
      </c>
      <c r="F49" s="155"/>
      <c r="G49" s="145"/>
      <c r="H49" s="209"/>
      <c r="I49" s="209"/>
      <c r="J49" s="209"/>
      <c r="K49" s="209"/>
      <c r="L49" s="209"/>
      <c r="M49" s="209"/>
      <c r="N49" s="209"/>
      <c r="O49" s="209"/>
      <c r="P49" s="156"/>
    </row>
    <row r="50" spans="1:16" s="144" customFormat="1" ht="25.5">
      <c r="A50" s="167">
        <v>21</v>
      </c>
      <c r="B50" s="168"/>
      <c r="C50" s="171" t="s">
        <v>355</v>
      </c>
      <c r="D50" s="168" t="s">
        <v>299</v>
      </c>
      <c r="E50" s="168">
        <v>18</v>
      </c>
      <c r="F50" s="155"/>
      <c r="G50" s="145"/>
      <c r="H50" s="209"/>
      <c r="I50" s="209"/>
      <c r="J50" s="209"/>
      <c r="K50" s="209"/>
      <c r="L50" s="209"/>
      <c r="M50" s="209"/>
      <c r="N50" s="209"/>
      <c r="O50" s="209"/>
      <c r="P50" s="156"/>
    </row>
    <row r="51" spans="1:16" s="144" customFormat="1" ht="25.5">
      <c r="A51" s="167">
        <v>22</v>
      </c>
      <c r="B51" s="168"/>
      <c r="C51" s="171" t="s">
        <v>356</v>
      </c>
      <c r="D51" s="168" t="s">
        <v>299</v>
      </c>
      <c r="E51" s="168">
        <v>2</v>
      </c>
      <c r="F51" s="155"/>
      <c r="G51" s="145"/>
      <c r="H51" s="209"/>
      <c r="I51" s="209"/>
      <c r="J51" s="209"/>
      <c r="K51" s="209"/>
      <c r="L51" s="209"/>
      <c r="M51" s="209"/>
      <c r="N51" s="209"/>
      <c r="O51" s="209"/>
      <c r="P51" s="156"/>
    </row>
    <row r="52" spans="1:16" s="144" customFormat="1" ht="25.5">
      <c r="A52" s="167">
        <v>23</v>
      </c>
      <c r="B52" s="168"/>
      <c r="C52" s="171" t="s">
        <v>357</v>
      </c>
      <c r="D52" s="168" t="s">
        <v>299</v>
      </c>
      <c r="E52" s="168">
        <v>8</v>
      </c>
      <c r="F52" s="155"/>
      <c r="G52" s="145"/>
      <c r="H52" s="209"/>
      <c r="I52" s="209"/>
      <c r="J52" s="209"/>
      <c r="K52" s="209"/>
      <c r="L52" s="209"/>
      <c r="M52" s="209"/>
      <c r="N52" s="209"/>
      <c r="O52" s="209"/>
      <c r="P52" s="156"/>
    </row>
    <row r="53" spans="1:16" s="144" customFormat="1" ht="25.5">
      <c r="A53" s="167">
        <v>24</v>
      </c>
      <c r="B53" s="168"/>
      <c r="C53" s="171" t="s">
        <v>358</v>
      </c>
      <c r="D53" s="168" t="s">
        <v>299</v>
      </c>
      <c r="E53" s="168">
        <v>2</v>
      </c>
      <c r="F53" s="155"/>
      <c r="G53" s="145"/>
      <c r="H53" s="209"/>
      <c r="I53" s="209"/>
      <c r="J53" s="209"/>
      <c r="K53" s="209"/>
      <c r="L53" s="209"/>
      <c r="M53" s="209"/>
      <c r="N53" s="209"/>
      <c r="O53" s="209"/>
      <c r="P53" s="156"/>
    </row>
    <row r="54" spans="1:16" s="144" customFormat="1" ht="25.5">
      <c r="A54" s="167">
        <v>25</v>
      </c>
      <c r="B54" s="168"/>
      <c r="C54" s="171" t="s">
        <v>359</v>
      </c>
      <c r="D54" s="168" t="s">
        <v>299</v>
      </c>
      <c r="E54" s="168">
        <v>2</v>
      </c>
      <c r="F54" s="155"/>
      <c r="G54" s="145"/>
      <c r="H54" s="209"/>
      <c r="I54" s="209"/>
      <c r="J54" s="209"/>
      <c r="K54" s="209"/>
      <c r="L54" s="209"/>
      <c r="M54" s="209"/>
      <c r="N54" s="209"/>
      <c r="O54" s="209"/>
      <c r="P54" s="156"/>
    </row>
    <row r="55" spans="1:16" s="144" customFormat="1" ht="12.75">
      <c r="A55" s="167">
        <v>26</v>
      </c>
      <c r="B55" s="168"/>
      <c r="C55" s="171" t="s">
        <v>360</v>
      </c>
      <c r="D55" s="168" t="s">
        <v>299</v>
      </c>
      <c r="E55" s="168">
        <v>40</v>
      </c>
      <c r="F55" s="155"/>
      <c r="G55" s="145"/>
      <c r="H55" s="209"/>
      <c r="I55" s="209"/>
      <c r="J55" s="209"/>
      <c r="K55" s="209"/>
      <c r="L55" s="209"/>
      <c r="M55" s="209"/>
      <c r="N55" s="209"/>
      <c r="O55" s="209"/>
      <c r="P55" s="156"/>
    </row>
    <row r="56" spans="1:16" s="144" customFormat="1" ht="25.5">
      <c r="A56" s="167">
        <v>27</v>
      </c>
      <c r="B56" s="168"/>
      <c r="C56" s="172" t="s">
        <v>361</v>
      </c>
      <c r="D56" s="168" t="s">
        <v>299</v>
      </c>
      <c r="E56" s="168">
        <v>8</v>
      </c>
      <c r="F56" s="155"/>
      <c r="G56" s="145"/>
      <c r="H56" s="209"/>
      <c r="I56" s="209"/>
      <c r="J56" s="209"/>
      <c r="K56" s="209"/>
      <c r="L56" s="209"/>
      <c r="M56" s="209"/>
      <c r="N56" s="209"/>
      <c r="O56" s="209"/>
      <c r="P56" s="156"/>
    </row>
    <row r="57" spans="1:16" s="144" customFormat="1" ht="51">
      <c r="A57" s="167">
        <v>28</v>
      </c>
      <c r="B57" s="168"/>
      <c r="C57" s="210" t="s">
        <v>363</v>
      </c>
      <c r="D57" s="168" t="s">
        <v>290</v>
      </c>
      <c r="E57" s="168">
        <v>1</v>
      </c>
      <c r="F57" s="155"/>
      <c r="G57" s="145"/>
      <c r="H57" s="145"/>
      <c r="I57" s="145"/>
      <c r="J57" s="145"/>
      <c r="K57" s="145"/>
      <c r="L57" s="145"/>
      <c r="M57" s="145"/>
      <c r="N57" s="145"/>
      <c r="O57" s="145"/>
      <c r="P57" s="156"/>
    </row>
    <row r="58" spans="1:16" s="144" customFormat="1" ht="51">
      <c r="A58" s="167">
        <v>29</v>
      </c>
      <c r="B58" s="168"/>
      <c r="C58" s="172" t="s">
        <v>364</v>
      </c>
      <c r="D58" s="168" t="s">
        <v>290</v>
      </c>
      <c r="E58" s="168">
        <v>20</v>
      </c>
      <c r="F58" s="155"/>
      <c r="G58" s="145"/>
      <c r="H58" s="145"/>
      <c r="I58" s="145"/>
      <c r="J58" s="145"/>
      <c r="K58" s="145"/>
      <c r="L58" s="145"/>
      <c r="M58" s="145"/>
      <c r="N58" s="145"/>
      <c r="O58" s="145"/>
      <c r="P58" s="156"/>
    </row>
    <row r="59" spans="1:16" s="144" customFormat="1" ht="51">
      <c r="A59" s="167">
        <v>30</v>
      </c>
      <c r="B59" s="168"/>
      <c r="C59" s="172" t="s">
        <v>365</v>
      </c>
      <c r="D59" s="168" t="s">
        <v>290</v>
      </c>
      <c r="E59" s="168">
        <v>4</v>
      </c>
      <c r="F59" s="155"/>
      <c r="G59" s="145"/>
      <c r="H59" s="145"/>
      <c r="I59" s="145"/>
      <c r="J59" s="145"/>
      <c r="K59" s="145"/>
      <c r="L59" s="145"/>
      <c r="M59" s="145"/>
      <c r="N59" s="145"/>
      <c r="O59" s="145"/>
      <c r="P59" s="156"/>
    </row>
    <row r="60" spans="1:16" s="144" customFormat="1" ht="51">
      <c r="A60" s="167">
        <v>31</v>
      </c>
      <c r="B60" s="168"/>
      <c r="C60" s="172" t="s">
        <v>366</v>
      </c>
      <c r="D60" s="168" t="s">
        <v>290</v>
      </c>
      <c r="E60" s="168">
        <v>2</v>
      </c>
      <c r="F60" s="155"/>
      <c r="G60" s="145"/>
      <c r="H60" s="145"/>
      <c r="I60" s="145"/>
      <c r="J60" s="145"/>
      <c r="K60" s="145"/>
      <c r="L60" s="145"/>
      <c r="M60" s="145"/>
      <c r="N60" s="145"/>
      <c r="O60" s="145"/>
      <c r="P60" s="156"/>
    </row>
    <row r="61" spans="1:16" s="144" customFormat="1" ht="51">
      <c r="A61" s="167">
        <v>32</v>
      </c>
      <c r="B61" s="168"/>
      <c r="C61" s="172" t="s">
        <v>367</v>
      </c>
      <c r="D61" s="168" t="s">
        <v>290</v>
      </c>
      <c r="E61" s="168">
        <v>17</v>
      </c>
      <c r="F61" s="155"/>
      <c r="G61" s="145"/>
      <c r="H61" s="145"/>
      <c r="I61" s="145"/>
      <c r="J61" s="145"/>
      <c r="K61" s="145"/>
      <c r="L61" s="145"/>
      <c r="M61" s="145"/>
      <c r="N61" s="145"/>
      <c r="O61" s="145"/>
      <c r="P61" s="156"/>
    </row>
    <row r="62" spans="1:16" s="144" customFormat="1" ht="51">
      <c r="A62" s="167">
        <v>33</v>
      </c>
      <c r="B62" s="168"/>
      <c r="C62" s="172" t="s">
        <v>368</v>
      </c>
      <c r="D62" s="168" t="s">
        <v>290</v>
      </c>
      <c r="E62" s="168">
        <v>4</v>
      </c>
      <c r="F62" s="155"/>
      <c r="G62" s="145"/>
      <c r="H62" s="145"/>
      <c r="I62" s="145"/>
      <c r="J62" s="145"/>
      <c r="K62" s="145"/>
      <c r="L62" s="145"/>
      <c r="M62" s="145"/>
      <c r="N62" s="145"/>
      <c r="O62" s="145"/>
      <c r="P62" s="156"/>
    </row>
    <row r="63" spans="1:16" s="144" customFormat="1" ht="51">
      <c r="A63" s="167">
        <v>34</v>
      </c>
      <c r="B63" s="168"/>
      <c r="C63" s="172" t="s">
        <v>369</v>
      </c>
      <c r="D63" s="168" t="s">
        <v>290</v>
      </c>
      <c r="E63" s="168">
        <v>8</v>
      </c>
      <c r="F63" s="155"/>
      <c r="G63" s="145"/>
      <c r="H63" s="145"/>
      <c r="I63" s="145"/>
      <c r="J63" s="145"/>
      <c r="K63" s="145"/>
      <c r="L63" s="145"/>
      <c r="M63" s="145"/>
      <c r="N63" s="145"/>
      <c r="O63" s="145"/>
      <c r="P63" s="156"/>
    </row>
    <row r="64" spans="1:16" s="144" customFormat="1" ht="51">
      <c r="A64" s="167">
        <v>35</v>
      </c>
      <c r="B64" s="168"/>
      <c r="C64" s="172" t="s">
        <v>370</v>
      </c>
      <c r="D64" s="168" t="s">
        <v>290</v>
      </c>
      <c r="E64" s="168">
        <v>2</v>
      </c>
      <c r="F64" s="155"/>
      <c r="G64" s="145"/>
      <c r="H64" s="145"/>
      <c r="I64" s="145"/>
      <c r="J64" s="145"/>
      <c r="K64" s="145"/>
      <c r="L64" s="145"/>
      <c r="M64" s="145"/>
      <c r="N64" s="145"/>
      <c r="O64" s="145"/>
      <c r="P64" s="156"/>
    </row>
    <row r="65" spans="1:16" s="144" customFormat="1" ht="51">
      <c r="A65" s="167">
        <v>36</v>
      </c>
      <c r="B65" s="168"/>
      <c r="C65" s="172" t="s">
        <v>371</v>
      </c>
      <c r="D65" s="168" t="s">
        <v>290</v>
      </c>
      <c r="E65" s="168">
        <v>9</v>
      </c>
      <c r="F65" s="155"/>
      <c r="G65" s="145"/>
      <c r="H65" s="145"/>
      <c r="I65" s="145"/>
      <c r="J65" s="145"/>
      <c r="K65" s="145"/>
      <c r="L65" s="145"/>
      <c r="M65" s="145"/>
      <c r="N65" s="145"/>
      <c r="O65" s="145"/>
      <c r="P65" s="156"/>
    </row>
    <row r="66" spans="1:16" s="144" customFormat="1" ht="51">
      <c r="A66" s="167">
        <v>37</v>
      </c>
      <c r="B66" s="168"/>
      <c r="C66" s="172" t="s">
        <v>372</v>
      </c>
      <c r="D66" s="168" t="s">
        <v>290</v>
      </c>
      <c r="E66" s="168">
        <v>3</v>
      </c>
      <c r="F66" s="155"/>
      <c r="G66" s="145"/>
      <c r="H66" s="145"/>
      <c r="I66" s="145"/>
      <c r="J66" s="145"/>
      <c r="K66" s="145"/>
      <c r="L66" s="145"/>
      <c r="M66" s="145"/>
      <c r="N66" s="145"/>
      <c r="O66" s="145"/>
      <c r="P66" s="156"/>
    </row>
    <row r="67" spans="1:16" s="144" customFormat="1" ht="51">
      <c r="A67" s="167">
        <v>38</v>
      </c>
      <c r="B67" s="168"/>
      <c r="C67" s="172" t="s">
        <v>373</v>
      </c>
      <c r="D67" s="168" t="s">
        <v>290</v>
      </c>
      <c r="E67" s="168">
        <v>14</v>
      </c>
      <c r="F67" s="155"/>
      <c r="G67" s="145"/>
      <c r="H67" s="145"/>
      <c r="I67" s="145"/>
      <c r="J67" s="145"/>
      <c r="K67" s="145"/>
      <c r="L67" s="145"/>
      <c r="M67" s="145"/>
      <c r="N67" s="145"/>
      <c r="O67" s="145"/>
      <c r="P67" s="156"/>
    </row>
    <row r="68" spans="1:16" s="144" customFormat="1" ht="25.5">
      <c r="A68" s="167">
        <v>39</v>
      </c>
      <c r="B68" s="168"/>
      <c r="C68" s="210" t="s">
        <v>374</v>
      </c>
      <c r="D68" s="168" t="s">
        <v>290</v>
      </c>
      <c r="E68" s="168">
        <v>8</v>
      </c>
      <c r="F68" s="155"/>
      <c r="G68" s="145"/>
      <c r="H68" s="145"/>
      <c r="I68" s="145"/>
      <c r="J68" s="145"/>
      <c r="K68" s="145"/>
      <c r="L68" s="145"/>
      <c r="M68" s="145"/>
      <c r="N68" s="145"/>
      <c r="O68" s="145"/>
      <c r="P68" s="156"/>
    </row>
    <row r="69" spans="1:16" s="144" customFormat="1" ht="25.5">
      <c r="A69" s="167">
        <v>40</v>
      </c>
      <c r="B69" s="168"/>
      <c r="C69" s="172" t="s">
        <v>375</v>
      </c>
      <c r="D69" s="168" t="s">
        <v>290</v>
      </c>
      <c r="E69" s="168">
        <v>14</v>
      </c>
      <c r="F69" s="155"/>
      <c r="G69" s="145"/>
      <c r="H69" s="145"/>
      <c r="I69" s="145"/>
      <c r="J69" s="145"/>
      <c r="K69" s="145"/>
      <c r="L69" s="145"/>
      <c r="M69" s="145"/>
      <c r="N69" s="145"/>
      <c r="O69" s="145"/>
      <c r="P69" s="156"/>
    </row>
    <row r="70" spans="1:16" s="144" customFormat="1" ht="25.5">
      <c r="A70" s="167">
        <v>41</v>
      </c>
      <c r="B70" s="168"/>
      <c r="C70" s="172" t="s">
        <v>376</v>
      </c>
      <c r="D70" s="168" t="s">
        <v>290</v>
      </c>
      <c r="E70" s="168">
        <v>1</v>
      </c>
      <c r="F70" s="155"/>
      <c r="G70" s="145"/>
      <c r="H70" s="145"/>
      <c r="I70" s="145"/>
      <c r="J70" s="145"/>
      <c r="K70" s="145"/>
      <c r="L70" s="145"/>
      <c r="M70" s="145"/>
      <c r="N70" s="145"/>
      <c r="O70" s="145"/>
      <c r="P70" s="156"/>
    </row>
    <row r="71" spans="1:16" s="144" customFormat="1" ht="25.5">
      <c r="A71" s="167">
        <v>42</v>
      </c>
      <c r="B71" s="168"/>
      <c r="C71" s="172" t="s">
        <v>377</v>
      </c>
      <c r="D71" s="168" t="s">
        <v>290</v>
      </c>
      <c r="E71" s="168">
        <v>1</v>
      </c>
      <c r="F71" s="155"/>
      <c r="G71" s="145"/>
      <c r="H71" s="145"/>
      <c r="I71" s="145"/>
      <c r="J71" s="145"/>
      <c r="K71" s="145"/>
      <c r="L71" s="145"/>
      <c r="M71" s="145"/>
      <c r="N71" s="145"/>
      <c r="O71" s="145"/>
      <c r="P71" s="156"/>
    </row>
    <row r="72" spans="1:16" s="144" customFormat="1" ht="25.5">
      <c r="A72" s="167">
        <v>43</v>
      </c>
      <c r="B72" s="168"/>
      <c r="C72" s="172" t="s">
        <v>378</v>
      </c>
      <c r="D72" s="168" t="s">
        <v>290</v>
      </c>
      <c r="E72" s="168">
        <v>84</v>
      </c>
      <c r="F72" s="155"/>
      <c r="G72" s="145"/>
      <c r="H72" s="145"/>
      <c r="I72" s="145"/>
      <c r="J72" s="145"/>
      <c r="K72" s="145"/>
      <c r="L72" s="145"/>
      <c r="M72" s="145"/>
      <c r="N72" s="145"/>
      <c r="O72" s="145"/>
      <c r="P72" s="156"/>
    </row>
    <row r="73" spans="1:16" s="144" customFormat="1" ht="25.5">
      <c r="A73" s="167">
        <v>44</v>
      </c>
      <c r="B73" s="168"/>
      <c r="C73" s="172" t="s">
        <v>379</v>
      </c>
      <c r="D73" s="168" t="s">
        <v>290</v>
      </c>
      <c r="E73" s="168">
        <v>8</v>
      </c>
      <c r="F73" s="155"/>
      <c r="G73" s="145"/>
      <c r="H73" s="145"/>
      <c r="I73" s="145"/>
      <c r="J73" s="145"/>
      <c r="K73" s="145"/>
      <c r="L73" s="145"/>
      <c r="M73" s="145"/>
      <c r="N73" s="145"/>
      <c r="O73" s="145"/>
      <c r="P73" s="156"/>
    </row>
    <row r="74" spans="1:16" s="144" customFormat="1" ht="25.5">
      <c r="A74" s="167">
        <v>45</v>
      </c>
      <c r="B74" s="168"/>
      <c r="C74" s="172" t="s">
        <v>380</v>
      </c>
      <c r="D74" s="168" t="s">
        <v>290</v>
      </c>
      <c r="E74" s="168">
        <v>32</v>
      </c>
      <c r="F74" s="155"/>
      <c r="G74" s="145"/>
      <c r="H74" s="145"/>
      <c r="I74" s="145"/>
      <c r="J74" s="145"/>
      <c r="K74" s="145"/>
      <c r="L74" s="145"/>
      <c r="M74" s="145"/>
      <c r="N74" s="145"/>
      <c r="O74" s="145"/>
      <c r="P74" s="156"/>
    </row>
    <row r="75" spans="1:16" s="144" customFormat="1" ht="25.5">
      <c r="A75" s="167">
        <v>46</v>
      </c>
      <c r="B75" s="168"/>
      <c r="C75" s="171" t="s">
        <v>381</v>
      </c>
      <c r="D75" s="168" t="s">
        <v>290</v>
      </c>
      <c r="E75" s="168">
        <v>4</v>
      </c>
      <c r="F75" s="155"/>
      <c r="G75" s="145"/>
      <c r="H75" s="145"/>
      <c r="I75" s="145"/>
      <c r="J75" s="145"/>
      <c r="K75" s="145"/>
      <c r="L75" s="145"/>
      <c r="M75" s="145"/>
      <c r="N75" s="145"/>
      <c r="O75" s="145"/>
      <c r="P75" s="156"/>
    </row>
    <row r="76" spans="1:16" s="144" customFormat="1" ht="25.5">
      <c r="A76" s="167">
        <v>47</v>
      </c>
      <c r="B76" s="168"/>
      <c r="C76" s="171" t="s">
        <v>382</v>
      </c>
      <c r="D76" s="168" t="s">
        <v>290</v>
      </c>
      <c r="E76" s="168">
        <v>2</v>
      </c>
      <c r="F76" s="155"/>
      <c r="G76" s="145"/>
      <c r="H76" s="145"/>
      <c r="I76" s="145"/>
      <c r="J76" s="145"/>
      <c r="K76" s="145"/>
      <c r="L76" s="145"/>
      <c r="M76" s="145"/>
      <c r="N76" s="145"/>
      <c r="O76" s="145"/>
      <c r="P76" s="156"/>
    </row>
    <row r="77" spans="1:16" s="144" customFormat="1" ht="25.5">
      <c r="A77" s="167">
        <v>48</v>
      </c>
      <c r="B77" s="168"/>
      <c r="C77" s="171" t="s">
        <v>383</v>
      </c>
      <c r="D77" s="168" t="s">
        <v>290</v>
      </c>
      <c r="E77" s="168">
        <v>2</v>
      </c>
      <c r="F77" s="155"/>
      <c r="G77" s="145"/>
      <c r="H77" s="145"/>
      <c r="I77" s="145"/>
      <c r="J77" s="145"/>
      <c r="K77" s="145"/>
      <c r="L77" s="145"/>
      <c r="M77" s="145"/>
      <c r="N77" s="145"/>
      <c r="O77" s="145"/>
      <c r="P77" s="156"/>
    </row>
    <row r="78" spans="1:16" s="144" customFormat="1" ht="25.5">
      <c r="A78" s="167">
        <v>49</v>
      </c>
      <c r="B78" s="168"/>
      <c r="C78" s="171" t="s">
        <v>384</v>
      </c>
      <c r="D78" s="168" t="s">
        <v>290</v>
      </c>
      <c r="E78" s="168">
        <v>2</v>
      </c>
      <c r="F78" s="155"/>
      <c r="G78" s="145"/>
      <c r="H78" s="145"/>
      <c r="I78" s="145"/>
      <c r="J78" s="145"/>
      <c r="K78" s="145"/>
      <c r="L78" s="145"/>
      <c r="M78" s="145"/>
      <c r="N78" s="145"/>
      <c r="O78" s="145"/>
      <c r="P78" s="156"/>
    </row>
    <row r="79" spans="1:16" s="144" customFormat="1" ht="25.5">
      <c r="A79" s="167">
        <v>50</v>
      </c>
      <c r="B79" s="168"/>
      <c r="C79" s="171" t="s">
        <v>385</v>
      </c>
      <c r="D79" s="168" t="s">
        <v>290</v>
      </c>
      <c r="E79" s="168">
        <v>84</v>
      </c>
      <c r="F79" s="155"/>
      <c r="G79" s="145"/>
      <c r="H79" s="145"/>
      <c r="I79" s="145"/>
      <c r="J79" s="145"/>
      <c r="K79" s="145"/>
      <c r="L79" s="145"/>
      <c r="M79" s="145"/>
      <c r="N79" s="145"/>
      <c r="O79" s="145"/>
      <c r="P79" s="156"/>
    </row>
    <row r="80" spans="1:16" s="144" customFormat="1" ht="38.25">
      <c r="A80" s="167">
        <v>51</v>
      </c>
      <c r="B80" s="168"/>
      <c r="C80" s="171" t="s">
        <v>386</v>
      </c>
      <c r="D80" s="168" t="s">
        <v>290</v>
      </c>
      <c r="E80" s="168">
        <v>84</v>
      </c>
      <c r="F80" s="155"/>
      <c r="G80" s="145"/>
      <c r="H80" s="145"/>
      <c r="I80" s="145"/>
      <c r="J80" s="145"/>
      <c r="K80" s="145"/>
      <c r="L80" s="145"/>
      <c r="M80" s="145"/>
      <c r="N80" s="145"/>
      <c r="O80" s="145"/>
      <c r="P80" s="156"/>
    </row>
    <row r="81" spans="1:16" s="144" customFormat="1" ht="25.5">
      <c r="A81" s="167">
        <v>52</v>
      </c>
      <c r="B81" s="168"/>
      <c r="C81" s="171" t="s">
        <v>387</v>
      </c>
      <c r="D81" s="168" t="s">
        <v>290</v>
      </c>
      <c r="E81" s="168">
        <v>1</v>
      </c>
      <c r="F81" s="155"/>
      <c r="G81" s="145"/>
      <c r="H81" s="145"/>
      <c r="I81" s="145"/>
      <c r="J81" s="145"/>
      <c r="K81" s="145"/>
      <c r="L81" s="145"/>
      <c r="M81" s="145"/>
      <c r="N81" s="145"/>
      <c r="O81" s="145"/>
      <c r="P81" s="156"/>
    </row>
    <row r="82" spans="1:16" s="144" customFormat="1" ht="25.5">
      <c r="A82" s="167">
        <v>53</v>
      </c>
      <c r="B82" s="168"/>
      <c r="C82" s="210" t="s">
        <v>388</v>
      </c>
      <c r="D82" s="168" t="s">
        <v>290</v>
      </c>
      <c r="E82" s="168">
        <v>84</v>
      </c>
      <c r="F82" s="155"/>
      <c r="G82" s="145"/>
      <c r="H82" s="145"/>
      <c r="I82" s="145"/>
      <c r="J82" s="145"/>
      <c r="K82" s="145"/>
      <c r="L82" s="145"/>
      <c r="M82" s="145"/>
      <c r="N82" s="145"/>
      <c r="O82" s="145"/>
      <c r="P82" s="156"/>
    </row>
    <row r="83" spans="1:16" s="144" customFormat="1" ht="25.5">
      <c r="A83" s="167">
        <v>54</v>
      </c>
      <c r="B83" s="168"/>
      <c r="C83" s="210" t="s">
        <v>389</v>
      </c>
      <c r="D83" s="168" t="s">
        <v>290</v>
      </c>
      <c r="E83" s="168">
        <v>1</v>
      </c>
      <c r="F83" s="155"/>
      <c r="G83" s="145"/>
      <c r="H83" s="145"/>
      <c r="I83" s="145"/>
      <c r="J83" s="145"/>
      <c r="K83" s="145"/>
      <c r="L83" s="145"/>
      <c r="M83" s="145"/>
      <c r="N83" s="145"/>
      <c r="O83" s="145"/>
      <c r="P83" s="156"/>
    </row>
    <row r="84" spans="1:16" s="144" customFormat="1" ht="25.5">
      <c r="A84" s="167">
        <v>55</v>
      </c>
      <c r="B84" s="168"/>
      <c r="C84" s="210" t="s">
        <v>390</v>
      </c>
      <c r="D84" s="168" t="s">
        <v>290</v>
      </c>
      <c r="E84" s="168">
        <v>2</v>
      </c>
      <c r="F84" s="155"/>
      <c r="G84" s="145"/>
      <c r="H84" s="145"/>
      <c r="I84" s="145"/>
      <c r="J84" s="145"/>
      <c r="K84" s="145"/>
      <c r="L84" s="145"/>
      <c r="M84" s="145"/>
      <c r="N84" s="145"/>
      <c r="O84" s="145"/>
      <c r="P84" s="156"/>
    </row>
    <row r="85" spans="1:16" s="144" customFormat="1" ht="25.5">
      <c r="A85" s="167">
        <v>56</v>
      </c>
      <c r="B85" s="168"/>
      <c r="C85" s="171" t="s">
        <v>391</v>
      </c>
      <c r="D85" s="168" t="s">
        <v>290</v>
      </c>
      <c r="E85" s="168">
        <v>1</v>
      </c>
      <c r="F85" s="155"/>
      <c r="G85" s="145"/>
      <c r="H85" s="145"/>
      <c r="I85" s="145"/>
      <c r="J85" s="145"/>
      <c r="K85" s="145"/>
      <c r="L85" s="145"/>
      <c r="M85" s="145"/>
      <c r="N85" s="145"/>
      <c r="O85" s="145"/>
      <c r="P85" s="156"/>
    </row>
    <row r="86" spans="1:16" s="144" customFormat="1" ht="25.5">
      <c r="A86" s="167">
        <v>57</v>
      </c>
      <c r="B86" s="168"/>
      <c r="C86" s="171" t="s">
        <v>392</v>
      </c>
      <c r="D86" s="168" t="s">
        <v>290</v>
      </c>
      <c r="E86" s="168">
        <v>1</v>
      </c>
      <c r="F86" s="155"/>
      <c r="G86" s="145"/>
      <c r="H86" s="145"/>
      <c r="I86" s="145"/>
      <c r="J86" s="145"/>
      <c r="K86" s="145"/>
      <c r="L86" s="145"/>
      <c r="M86" s="145"/>
      <c r="N86" s="145"/>
      <c r="O86" s="145"/>
      <c r="P86" s="156"/>
    </row>
    <row r="87" spans="1:16" s="144" customFormat="1" ht="25.5">
      <c r="A87" s="167">
        <v>58</v>
      </c>
      <c r="B87" s="168"/>
      <c r="C87" s="171" t="s">
        <v>393</v>
      </c>
      <c r="D87" s="168" t="s">
        <v>290</v>
      </c>
      <c r="E87" s="168">
        <v>1</v>
      </c>
      <c r="F87" s="155"/>
      <c r="G87" s="145"/>
      <c r="H87" s="145"/>
      <c r="I87" s="145"/>
      <c r="J87" s="145"/>
      <c r="K87" s="145"/>
      <c r="L87" s="145"/>
      <c r="M87" s="145"/>
      <c r="N87" s="145"/>
      <c r="O87" s="145"/>
      <c r="P87" s="156"/>
    </row>
    <row r="88" spans="1:16" s="144" customFormat="1" ht="25.5">
      <c r="A88" s="167">
        <v>59</v>
      </c>
      <c r="B88" s="168"/>
      <c r="C88" s="171" t="s">
        <v>394</v>
      </c>
      <c r="D88" s="168" t="s">
        <v>290</v>
      </c>
      <c r="E88" s="168">
        <v>1</v>
      </c>
      <c r="F88" s="155"/>
      <c r="G88" s="145"/>
      <c r="H88" s="145"/>
      <c r="I88" s="145"/>
      <c r="J88" s="145"/>
      <c r="K88" s="145"/>
      <c r="L88" s="145"/>
      <c r="M88" s="145"/>
      <c r="N88" s="145"/>
      <c r="O88" s="145"/>
      <c r="P88" s="156"/>
    </row>
    <row r="89" spans="1:16" s="144" customFormat="1" ht="25.5">
      <c r="A89" s="167">
        <v>60</v>
      </c>
      <c r="B89" s="168"/>
      <c r="C89" s="171" t="s">
        <v>395</v>
      </c>
      <c r="D89" s="168" t="s">
        <v>290</v>
      </c>
      <c r="E89" s="168">
        <v>1</v>
      </c>
      <c r="F89" s="155"/>
      <c r="G89" s="145"/>
      <c r="H89" s="145"/>
      <c r="I89" s="145"/>
      <c r="J89" s="145"/>
      <c r="K89" s="145"/>
      <c r="L89" s="145"/>
      <c r="M89" s="145"/>
      <c r="N89" s="145"/>
      <c r="O89" s="145"/>
      <c r="P89" s="156"/>
    </row>
    <row r="90" spans="1:16" s="144" customFormat="1" ht="25.5">
      <c r="A90" s="167">
        <v>61</v>
      </c>
      <c r="B90" s="168"/>
      <c r="C90" s="171" t="s">
        <v>396</v>
      </c>
      <c r="D90" s="168" t="s">
        <v>290</v>
      </c>
      <c r="E90" s="168">
        <v>1</v>
      </c>
      <c r="F90" s="155"/>
      <c r="G90" s="145"/>
      <c r="H90" s="145"/>
      <c r="I90" s="145"/>
      <c r="J90" s="145"/>
      <c r="K90" s="145"/>
      <c r="L90" s="145"/>
      <c r="M90" s="145"/>
      <c r="N90" s="145"/>
      <c r="O90" s="145"/>
      <c r="P90" s="156"/>
    </row>
    <row r="91" spans="1:16" s="144" customFormat="1" ht="25.5">
      <c r="A91" s="167">
        <v>62</v>
      </c>
      <c r="B91" s="168"/>
      <c r="C91" s="171" t="s">
        <v>300</v>
      </c>
      <c r="D91" s="168" t="s">
        <v>290</v>
      </c>
      <c r="E91" s="168">
        <v>1</v>
      </c>
      <c r="F91" s="155"/>
      <c r="G91" s="145"/>
      <c r="H91" s="145"/>
      <c r="I91" s="145"/>
      <c r="J91" s="145"/>
      <c r="K91" s="145"/>
      <c r="L91" s="145"/>
      <c r="M91" s="145"/>
      <c r="N91" s="145"/>
      <c r="O91" s="145"/>
      <c r="P91" s="156"/>
    </row>
    <row r="92" spans="1:16" s="144" customFormat="1" ht="26.25" thickBot="1">
      <c r="A92" s="167">
        <v>63</v>
      </c>
      <c r="B92" s="168"/>
      <c r="C92" s="171" t="s">
        <v>301</v>
      </c>
      <c r="D92" s="168" t="s">
        <v>290</v>
      </c>
      <c r="E92" s="168">
        <v>1</v>
      </c>
      <c r="F92" s="155"/>
      <c r="G92" s="145"/>
      <c r="H92" s="145"/>
      <c r="I92" s="145"/>
      <c r="J92" s="145"/>
      <c r="K92" s="145"/>
      <c r="L92" s="145"/>
      <c r="M92" s="145"/>
      <c r="N92" s="145"/>
      <c r="O92" s="145"/>
      <c r="P92" s="156"/>
    </row>
    <row r="93" spans="1:16" ht="15" thickBot="1">
      <c r="A93" s="274" t="s">
        <v>69</v>
      </c>
      <c r="B93" s="275"/>
      <c r="C93" s="275"/>
      <c r="D93" s="275"/>
      <c r="E93" s="275"/>
      <c r="F93" s="276"/>
      <c r="G93" s="276"/>
      <c r="H93" s="276"/>
      <c r="I93" s="276"/>
      <c r="J93" s="276"/>
      <c r="K93" s="277"/>
      <c r="L93" s="164"/>
      <c r="M93" s="164"/>
      <c r="N93" s="164"/>
      <c r="O93" s="164"/>
      <c r="P93" s="165"/>
    </row>
    <row r="94" spans="1:16" ht="12.75">
      <c r="A94" s="158"/>
      <c r="B94" s="24"/>
      <c r="C94" s="25"/>
      <c r="D94" s="25"/>
      <c r="E94" s="10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2.75">
      <c r="A95" s="264" t="s">
        <v>5</v>
      </c>
      <c r="B95" s="264"/>
      <c r="C95" s="33"/>
      <c r="D95" s="265"/>
      <c r="E95" s="266"/>
      <c r="F95" s="24"/>
      <c r="G95" s="264" t="s">
        <v>27</v>
      </c>
      <c r="H95" s="264"/>
      <c r="I95" s="268"/>
      <c r="J95" s="268"/>
      <c r="K95" s="268"/>
      <c r="L95" s="268"/>
      <c r="M95" s="268"/>
      <c r="N95" s="267"/>
      <c r="O95" s="264"/>
      <c r="P95" s="24"/>
    </row>
    <row r="96" spans="3:11" s="24" customFormat="1" ht="12.75">
      <c r="C96" s="34" t="s">
        <v>28</v>
      </c>
      <c r="D96" s="25"/>
      <c r="E96" s="25"/>
      <c r="K96" s="34" t="s">
        <v>28</v>
      </c>
    </row>
    <row r="97" spans="3:5" s="24" customFormat="1" ht="12.75">
      <c r="C97" s="25"/>
      <c r="D97" s="25"/>
      <c r="E97" s="25"/>
    </row>
    <row r="98" spans="1:8" s="24" customFormat="1" ht="12.75">
      <c r="A98" s="264" t="s">
        <v>6</v>
      </c>
      <c r="B98" s="264"/>
      <c r="C98" s="25"/>
      <c r="D98" s="25"/>
      <c r="E98" s="25"/>
      <c r="G98" s="264" t="s">
        <v>6</v>
      </c>
      <c r="H98" s="264"/>
    </row>
    <row r="99" spans="3:5" s="24" customFormat="1" ht="12.75">
      <c r="C99" s="25"/>
      <c r="D99" s="25"/>
      <c r="E99" s="25"/>
    </row>
    <row r="100" spans="3:5" s="24" customFormat="1" ht="12.75">
      <c r="C100" s="25"/>
      <c r="D100" s="25"/>
      <c r="E100" s="25"/>
    </row>
    <row r="101" spans="3:5" s="24" customFormat="1" ht="12.75">
      <c r="C101" s="25"/>
      <c r="D101" s="25"/>
      <c r="E101" s="25"/>
    </row>
    <row r="102" spans="3:5" s="24" customFormat="1" ht="12.75">
      <c r="C102" s="25"/>
      <c r="D102" s="25"/>
      <c r="E102" s="25"/>
    </row>
    <row r="103" spans="3:5" s="24" customFormat="1" ht="12.75">
      <c r="C103" s="25"/>
      <c r="D103" s="25"/>
      <c r="E103" s="25"/>
    </row>
    <row r="104" spans="3:5" s="24" customFormat="1" ht="12.75">
      <c r="C104" s="25"/>
      <c r="D104" s="25"/>
      <c r="E104" s="25"/>
    </row>
    <row r="105" spans="3:5" s="24" customFormat="1" ht="12.75">
      <c r="C105" s="25"/>
      <c r="D105" s="25"/>
      <c r="E105" s="25"/>
    </row>
    <row r="106" spans="3:5" s="24" customFormat="1" ht="12.75">
      <c r="C106" s="25"/>
      <c r="D106" s="25"/>
      <c r="E106" s="25"/>
    </row>
    <row r="107" spans="3:5" s="24" customFormat="1" ht="12.75">
      <c r="C107" s="25"/>
      <c r="D107" s="25"/>
      <c r="E107" s="25"/>
    </row>
    <row r="108" spans="3:5" s="24" customFormat="1" ht="12.75">
      <c r="C108" s="25"/>
      <c r="D108" s="25"/>
      <c r="E108" s="25"/>
    </row>
    <row r="109" spans="3:5" s="24" customFormat="1" ht="12.75">
      <c r="C109" s="25"/>
      <c r="D109" s="25"/>
      <c r="E109" s="25"/>
    </row>
    <row r="110" spans="3:5" s="24" customFormat="1" ht="12.75">
      <c r="C110" s="25"/>
      <c r="D110" s="25"/>
      <c r="E110" s="25"/>
    </row>
    <row r="111" spans="3:5" s="24" customFormat="1" ht="12.75">
      <c r="C111" s="25"/>
      <c r="D111" s="25"/>
      <c r="E111" s="25"/>
    </row>
    <row r="112" spans="3:5" s="24" customFormat="1" ht="12.75">
      <c r="C112" s="25"/>
      <c r="D112" s="25"/>
      <c r="E112" s="25"/>
    </row>
    <row r="113" spans="3:5" s="24" customFormat="1" ht="12.75">
      <c r="C113" s="25"/>
      <c r="D113" s="25"/>
      <c r="E113" s="25"/>
    </row>
    <row r="114" spans="3:5" s="24" customFormat="1" ht="12.75">
      <c r="C114" s="25"/>
      <c r="D114" s="25"/>
      <c r="E114" s="25"/>
    </row>
    <row r="115" spans="3:5" s="24" customFormat="1" ht="12.75">
      <c r="C115" s="25"/>
      <c r="D115" s="25"/>
      <c r="E115" s="25"/>
    </row>
    <row r="116" spans="3:5" s="24" customFormat="1" ht="12.75">
      <c r="C116" s="25"/>
      <c r="D116" s="25"/>
      <c r="E116" s="25"/>
    </row>
    <row r="117" spans="3:5" s="24" customFormat="1" ht="12.75">
      <c r="C117" s="25"/>
      <c r="D117" s="25"/>
      <c r="E117" s="25"/>
    </row>
    <row r="118" spans="3:5" s="24" customFormat="1" ht="12.75">
      <c r="C118" s="25"/>
      <c r="D118" s="25"/>
      <c r="E118" s="25"/>
    </row>
    <row r="119" spans="3:5" s="24" customFormat="1" ht="12.75">
      <c r="C119" s="25"/>
      <c r="D119" s="25"/>
      <c r="E119" s="25"/>
    </row>
    <row r="120" spans="3:5" s="24" customFormat="1" ht="12.75">
      <c r="C120" s="25"/>
      <c r="D120" s="25"/>
      <c r="E120" s="25"/>
    </row>
    <row r="121" spans="3:5" s="24" customFormat="1" ht="12.75">
      <c r="C121" s="25"/>
      <c r="D121" s="25"/>
      <c r="E121" s="25"/>
    </row>
    <row r="122" spans="3:5" s="24" customFormat="1" ht="12.75">
      <c r="C122" s="25"/>
      <c r="D122" s="25"/>
      <c r="E122" s="25"/>
    </row>
    <row r="123" spans="3:5" s="24" customFormat="1" ht="12.75">
      <c r="C123" s="25"/>
      <c r="D123" s="25"/>
      <c r="E123" s="25"/>
    </row>
    <row r="124" spans="3:5" s="24" customFormat="1" ht="12.75">
      <c r="C124" s="25"/>
      <c r="D124" s="25"/>
      <c r="E124" s="25"/>
    </row>
    <row r="125" spans="3:5" s="24" customFormat="1" ht="12.75">
      <c r="C125" s="25"/>
      <c r="D125" s="25"/>
      <c r="E125" s="25"/>
    </row>
    <row r="126" spans="3:5" s="24" customFormat="1" ht="12.75">
      <c r="C126" s="25"/>
      <c r="D126" s="25"/>
      <c r="E126" s="25"/>
    </row>
    <row r="127" spans="3:5" s="24" customFormat="1" ht="12.75">
      <c r="C127" s="25"/>
      <c r="D127" s="25"/>
      <c r="E127" s="25"/>
    </row>
    <row r="128" spans="3:5" s="24" customFormat="1" ht="12.75">
      <c r="C128" s="25"/>
      <c r="D128" s="25"/>
      <c r="E128" s="25"/>
    </row>
    <row r="129" spans="3:5" s="24" customFormat="1" ht="12.75">
      <c r="C129" s="25"/>
      <c r="D129" s="25"/>
      <c r="E129" s="25"/>
    </row>
    <row r="130" spans="3:5" s="24" customFormat="1" ht="12.75">
      <c r="C130" s="25"/>
      <c r="D130" s="25"/>
      <c r="E130" s="25"/>
    </row>
    <row r="131" spans="3:5" s="24" customFormat="1" ht="12.75">
      <c r="C131" s="25"/>
      <c r="D131" s="25"/>
      <c r="E131" s="25"/>
    </row>
    <row r="132" spans="3:5" s="24" customFormat="1" ht="12.75">
      <c r="C132" s="25"/>
      <c r="D132" s="25"/>
      <c r="E132" s="25"/>
    </row>
    <row r="133" spans="3:5" s="24" customFormat="1" ht="12.75">
      <c r="C133" s="25"/>
      <c r="D133" s="25"/>
      <c r="E133" s="25"/>
    </row>
    <row r="134" spans="3:5" s="24" customFormat="1" ht="12.75">
      <c r="C134" s="25"/>
      <c r="D134" s="25"/>
      <c r="E134" s="25"/>
    </row>
    <row r="135" spans="3:5" s="24" customFormat="1" ht="12.75">
      <c r="C135" s="25"/>
      <c r="D135" s="25"/>
      <c r="E135" s="25"/>
    </row>
    <row r="136" spans="3:5" s="24" customFormat="1" ht="12.75">
      <c r="C136" s="25"/>
      <c r="D136" s="25"/>
      <c r="E136" s="25"/>
    </row>
    <row r="137" spans="3:5" s="24" customFormat="1" ht="12.75">
      <c r="C137" s="25"/>
      <c r="D137" s="25"/>
      <c r="E137" s="25"/>
    </row>
    <row r="138" spans="3:5" s="24" customFormat="1" ht="12.75">
      <c r="C138" s="25"/>
      <c r="D138" s="25"/>
      <c r="E138" s="25"/>
    </row>
    <row r="139" spans="3:5" s="24" customFormat="1" ht="12.75">
      <c r="C139" s="25"/>
      <c r="D139" s="25"/>
      <c r="E139" s="25"/>
    </row>
    <row r="140" spans="3:5" s="24" customFormat="1" ht="12.75">
      <c r="C140" s="25"/>
      <c r="D140" s="25"/>
      <c r="E140" s="25"/>
    </row>
    <row r="141" spans="3:5" s="24" customFormat="1" ht="12.75">
      <c r="C141" s="25"/>
      <c r="D141" s="25"/>
      <c r="E141" s="25"/>
    </row>
    <row r="142" spans="3:5" s="24" customFormat="1" ht="12.75">
      <c r="C142" s="25"/>
      <c r="D142" s="25"/>
      <c r="E142" s="25"/>
    </row>
    <row r="143" spans="3:5" s="24" customFormat="1" ht="12.75">
      <c r="C143" s="25"/>
      <c r="D143" s="25"/>
      <c r="E143" s="25"/>
    </row>
    <row r="144" spans="3:5" s="24" customFormat="1" ht="12.75">
      <c r="C144" s="25"/>
      <c r="D144" s="25"/>
      <c r="E144" s="25"/>
    </row>
    <row r="145" spans="3:5" s="24" customFormat="1" ht="12.75">
      <c r="C145" s="25"/>
      <c r="D145" s="25"/>
      <c r="E145" s="25"/>
    </row>
    <row r="146" spans="3:5" s="24" customFormat="1" ht="12.75">
      <c r="C146" s="25"/>
      <c r="D146" s="25"/>
      <c r="E146" s="25"/>
    </row>
    <row r="147" spans="3:5" s="24" customFormat="1" ht="12.75">
      <c r="C147" s="25"/>
      <c r="D147" s="25"/>
      <c r="E147" s="25"/>
    </row>
    <row r="148" spans="3:5" s="24" customFormat="1" ht="12.75">
      <c r="C148" s="25"/>
      <c r="D148" s="25"/>
      <c r="E148" s="25"/>
    </row>
    <row r="149" spans="3:5" s="24" customFormat="1" ht="12.75">
      <c r="C149" s="25"/>
      <c r="D149" s="25"/>
      <c r="E149" s="25"/>
    </row>
    <row r="150" spans="3:5" s="24" customFormat="1" ht="12.75">
      <c r="C150" s="25"/>
      <c r="D150" s="25"/>
      <c r="E150" s="25"/>
    </row>
    <row r="151" spans="3:5" s="24" customFormat="1" ht="12.75">
      <c r="C151" s="25"/>
      <c r="D151" s="25"/>
      <c r="E151" s="25"/>
    </row>
    <row r="152" spans="3:5" s="24" customFormat="1" ht="12.75">
      <c r="C152" s="25"/>
      <c r="D152" s="25"/>
      <c r="E152" s="25"/>
    </row>
    <row r="153" spans="3:5" s="24" customFormat="1" ht="12.75">
      <c r="C153" s="25"/>
      <c r="D153" s="25"/>
      <c r="E153" s="25"/>
    </row>
    <row r="154" spans="3:5" s="24" customFormat="1" ht="12.75">
      <c r="C154" s="25"/>
      <c r="D154" s="25"/>
      <c r="E154" s="25"/>
    </row>
    <row r="155" spans="3:5" s="24" customFormat="1" ht="12.75">
      <c r="C155" s="25"/>
      <c r="D155" s="25"/>
      <c r="E155" s="25"/>
    </row>
    <row r="156" spans="3:5" s="24" customFormat="1" ht="12.75">
      <c r="C156" s="25"/>
      <c r="D156" s="25"/>
      <c r="E156" s="25"/>
    </row>
    <row r="157" spans="3:5" s="24" customFormat="1" ht="12.75">
      <c r="C157" s="25"/>
      <c r="D157" s="25"/>
      <c r="E157" s="25"/>
    </row>
    <row r="158" spans="3:5" s="24" customFormat="1" ht="12.75">
      <c r="C158" s="25"/>
      <c r="D158" s="25"/>
      <c r="E158" s="25"/>
    </row>
    <row r="159" spans="3:5" s="24" customFormat="1" ht="12.75">
      <c r="C159" s="25"/>
      <c r="D159" s="25"/>
      <c r="E159" s="25"/>
    </row>
    <row r="160" spans="3:5" s="24" customFormat="1" ht="12.75">
      <c r="C160" s="25"/>
      <c r="D160" s="25"/>
      <c r="E160" s="25"/>
    </row>
    <row r="161" spans="3:5" s="24" customFormat="1" ht="12.75">
      <c r="C161" s="25"/>
      <c r="D161" s="25"/>
      <c r="E161" s="25"/>
    </row>
    <row r="162" spans="3:5" s="24" customFormat="1" ht="12.75">
      <c r="C162" s="25"/>
      <c r="D162" s="25"/>
      <c r="E162" s="25"/>
    </row>
    <row r="163" spans="3:5" s="24" customFormat="1" ht="12.75">
      <c r="C163" s="25"/>
      <c r="D163" s="25"/>
      <c r="E163" s="25"/>
    </row>
    <row r="164" spans="3:5" s="24" customFormat="1" ht="12.75">
      <c r="C164" s="25"/>
      <c r="D164" s="25"/>
      <c r="E164" s="25"/>
    </row>
    <row r="165" spans="3:5" s="24" customFormat="1" ht="12.75">
      <c r="C165" s="25"/>
      <c r="D165" s="25"/>
      <c r="E165" s="25"/>
    </row>
    <row r="166" spans="3:5" s="24" customFormat="1" ht="12.75">
      <c r="C166" s="25"/>
      <c r="D166" s="25"/>
      <c r="E166" s="25"/>
    </row>
    <row r="167" spans="3:5" s="24" customFormat="1" ht="12.75">
      <c r="C167" s="25"/>
      <c r="D167" s="25"/>
      <c r="E167" s="25"/>
    </row>
    <row r="168" spans="3:5" s="24" customFormat="1" ht="12.75">
      <c r="C168" s="25"/>
      <c r="D168" s="25"/>
      <c r="E168" s="25"/>
    </row>
    <row r="169" spans="3:5" s="24" customFormat="1" ht="12.75">
      <c r="C169" s="25"/>
      <c r="D169" s="25"/>
      <c r="E169" s="25"/>
    </row>
    <row r="170" spans="3:5" s="24" customFormat="1" ht="12.75">
      <c r="C170" s="25"/>
      <c r="D170" s="25"/>
      <c r="E170" s="25"/>
    </row>
    <row r="171" spans="3:5" s="24" customFormat="1" ht="12.75">
      <c r="C171" s="25"/>
      <c r="D171" s="25"/>
      <c r="E171" s="25"/>
    </row>
    <row r="172" spans="3:5" s="24" customFormat="1" ht="12.75">
      <c r="C172" s="25"/>
      <c r="D172" s="25"/>
      <c r="E172" s="25"/>
    </row>
    <row r="173" spans="3:5" s="24" customFormat="1" ht="12.75">
      <c r="C173" s="25"/>
      <c r="D173" s="25"/>
      <c r="E173" s="25"/>
    </row>
    <row r="174" spans="3:5" s="24" customFormat="1" ht="12.75">
      <c r="C174" s="25"/>
      <c r="D174" s="25"/>
      <c r="E174" s="25"/>
    </row>
    <row r="175" spans="3:5" s="24" customFormat="1" ht="12.75">
      <c r="C175" s="25"/>
      <c r="D175" s="25"/>
      <c r="E175" s="25"/>
    </row>
    <row r="176" spans="3:5" s="24" customFormat="1" ht="12.75">
      <c r="C176" s="25"/>
      <c r="D176" s="25"/>
      <c r="E176" s="25"/>
    </row>
    <row r="177" spans="3:5" s="24" customFormat="1" ht="12.75">
      <c r="C177" s="25"/>
      <c r="D177" s="25"/>
      <c r="E177" s="25"/>
    </row>
    <row r="178" spans="3:5" s="24" customFormat="1" ht="12.75">
      <c r="C178" s="25"/>
      <c r="D178" s="25"/>
      <c r="E178" s="25"/>
    </row>
    <row r="179" spans="3:5" s="24" customFormat="1" ht="12.75">
      <c r="C179" s="25"/>
      <c r="D179" s="25"/>
      <c r="E179" s="25"/>
    </row>
    <row r="180" spans="3:5" s="24" customFormat="1" ht="12.75">
      <c r="C180" s="25"/>
      <c r="D180" s="25"/>
      <c r="E180" s="25"/>
    </row>
    <row r="181" spans="3:5" s="24" customFormat="1" ht="12.75">
      <c r="C181" s="25"/>
      <c r="D181" s="25"/>
      <c r="E181" s="25"/>
    </row>
    <row r="182" spans="3:5" s="24" customFormat="1" ht="12.75">
      <c r="C182" s="25"/>
      <c r="D182" s="25"/>
      <c r="E182" s="25"/>
    </row>
    <row r="183" spans="3:5" s="24" customFormat="1" ht="12.75">
      <c r="C183" s="25"/>
      <c r="D183" s="25"/>
      <c r="E183" s="25"/>
    </row>
    <row r="184" spans="3:5" s="24" customFormat="1" ht="12.75">
      <c r="C184" s="25"/>
      <c r="D184" s="25"/>
      <c r="E184" s="25"/>
    </row>
    <row r="185" spans="3:5" s="24" customFormat="1" ht="12.75">
      <c r="C185" s="25"/>
      <c r="D185" s="25"/>
      <c r="E185" s="25"/>
    </row>
    <row r="186" spans="3:5" s="24" customFormat="1" ht="12.75">
      <c r="C186" s="25"/>
      <c r="D186" s="25"/>
      <c r="E186" s="25"/>
    </row>
    <row r="187" spans="3:5" s="24" customFormat="1" ht="12.75">
      <c r="C187" s="25"/>
      <c r="D187" s="25"/>
      <c r="E187" s="25"/>
    </row>
    <row r="188" spans="3:5" s="24" customFormat="1" ht="12.75">
      <c r="C188" s="25"/>
      <c r="D188" s="25"/>
      <c r="E188" s="25"/>
    </row>
    <row r="189" spans="3:5" s="24" customFormat="1" ht="12.75">
      <c r="C189" s="25"/>
      <c r="D189" s="25"/>
      <c r="E189" s="25"/>
    </row>
    <row r="190" spans="3:5" s="24" customFormat="1" ht="12.75">
      <c r="C190" s="25"/>
      <c r="D190" s="25"/>
      <c r="E190" s="25"/>
    </row>
    <row r="191" spans="3:5" s="24" customFormat="1" ht="12.75">
      <c r="C191" s="25"/>
      <c r="D191" s="25"/>
      <c r="E191" s="25"/>
    </row>
    <row r="192" spans="3:5" s="24" customFormat="1" ht="12.75">
      <c r="C192" s="25"/>
      <c r="D192" s="25"/>
      <c r="E192" s="25"/>
    </row>
    <row r="193" spans="3:5" s="24" customFormat="1" ht="12.75">
      <c r="C193" s="25"/>
      <c r="D193" s="25"/>
      <c r="E193" s="25"/>
    </row>
    <row r="194" spans="3:5" s="24" customFormat="1" ht="12.75">
      <c r="C194" s="25"/>
      <c r="D194" s="25"/>
      <c r="E194" s="25"/>
    </row>
    <row r="195" spans="3:5" s="24" customFormat="1" ht="12.75">
      <c r="C195" s="25"/>
      <c r="D195" s="25"/>
      <c r="E195" s="25"/>
    </row>
    <row r="196" spans="3:5" s="24" customFormat="1" ht="12.75">
      <c r="C196" s="25"/>
      <c r="D196" s="25"/>
      <c r="E196" s="25"/>
    </row>
    <row r="197" spans="3:5" s="24" customFormat="1" ht="12.75">
      <c r="C197" s="25"/>
      <c r="D197" s="25"/>
      <c r="E197" s="25"/>
    </row>
    <row r="198" spans="3:5" s="24" customFormat="1" ht="12.75">
      <c r="C198" s="25"/>
      <c r="D198" s="25"/>
      <c r="E198" s="25"/>
    </row>
    <row r="199" spans="3:5" s="24" customFormat="1" ht="12.75">
      <c r="C199" s="25"/>
      <c r="D199" s="25"/>
      <c r="E199" s="25"/>
    </row>
    <row r="200" spans="3:5" s="24" customFormat="1" ht="12.75">
      <c r="C200" s="25"/>
      <c r="D200" s="25"/>
      <c r="E200" s="25"/>
    </row>
    <row r="201" spans="3:5" s="24" customFormat="1" ht="12.75">
      <c r="C201" s="25"/>
      <c r="D201" s="25"/>
      <c r="E201" s="25"/>
    </row>
    <row r="202" spans="3:5" s="24" customFormat="1" ht="12.75">
      <c r="C202" s="25"/>
      <c r="D202" s="25"/>
      <c r="E202" s="25"/>
    </row>
    <row r="203" spans="3:5" s="24" customFormat="1" ht="12.75">
      <c r="C203" s="25"/>
      <c r="D203" s="25"/>
      <c r="E203" s="25"/>
    </row>
    <row r="204" spans="3:5" s="24" customFormat="1" ht="12.75">
      <c r="C204" s="25"/>
      <c r="D204" s="25"/>
      <c r="E204" s="25"/>
    </row>
    <row r="205" spans="3:5" s="24" customFormat="1" ht="12.75">
      <c r="C205" s="25"/>
      <c r="D205" s="25"/>
      <c r="E205" s="25"/>
    </row>
    <row r="206" spans="3:5" s="24" customFormat="1" ht="12.75">
      <c r="C206" s="25"/>
      <c r="D206" s="25"/>
      <c r="E206" s="25"/>
    </row>
    <row r="207" spans="3:5" s="24" customFormat="1" ht="12.75">
      <c r="C207" s="25"/>
      <c r="D207" s="25"/>
      <c r="E207" s="25"/>
    </row>
    <row r="208" spans="3:5" s="24" customFormat="1" ht="12.75">
      <c r="C208" s="25"/>
      <c r="D208" s="25"/>
      <c r="E208" s="25"/>
    </row>
    <row r="209" spans="3:5" s="24" customFormat="1" ht="12.75">
      <c r="C209" s="25"/>
      <c r="D209" s="25"/>
      <c r="E209" s="25"/>
    </row>
    <row r="210" spans="3:5" s="24" customFormat="1" ht="12.75">
      <c r="C210" s="25"/>
      <c r="D210" s="25"/>
      <c r="E210" s="25"/>
    </row>
    <row r="211" spans="3:5" s="24" customFormat="1" ht="12.75">
      <c r="C211" s="25"/>
      <c r="D211" s="25"/>
      <c r="E211" s="25"/>
    </row>
    <row r="212" spans="3:5" s="24" customFormat="1" ht="12.75">
      <c r="C212" s="25"/>
      <c r="D212" s="25"/>
      <c r="E212" s="25"/>
    </row>
    <row r="213" spans="3:5" s="24" customFormat="1" ht="12.75">
      <c r="C213" s="25"/>
      <c r="D213" s="25"/>
      <c r="E213" s="25"/>
    </row>
    <row r="214" spans="3:5" s="24" customFormat="1" ht="12.75">
      <c r="C214" s="25"/>
      <c r="D214" s="25"/>
      <c r="E214" s="25"/>
    </row>
    <row r="215" spans="3:5" s="24" customFormat="1" ht="12.75">
      <c r="C215" s="25"/>
      <c r="D215" s="25"/>
      <c r="E215" s="25"/>
    </row>
    <row r="216" spans="3:5" s="24" customFormat="1" ht="12.75">
      <c r="C216" s="25"/>
      <c r="D216" s="25"/>
      <c r="E216" s="25"/>
    </row>
    <row r="217" spans="3:5" s="24" customFormat="1" ht="12.75">
      <c r="C217" s="25"/>
      <c r="D217" s="25"/>
      <c r="E217" s="25"/>
    </row>
    <row r="218" spans="3:5" s="24" customFormat="1" ht="12.75">
      <c r="C218" s="25"/>
      <c r="D218" s="25"/>
      <c r="E218" s="25"/>
    </row>
    <row r="219" spans="3:5" s="24" customFormat="1" ht="12.75">
      <c r="C219" s="25"/>
      <c r="D219" s="25"/>
      <c r="E219" s="25"/>
    </row>
    <row r="220" spans="3:5" s="24" customFormat="1" ht="12.75">
      <c r="C220" s="25"/>
      <c r="D220" s="25"/>
      <c r="E220" s="25"/>
    </row>
    <row r="221" spans="3:5" s="24" customFormat="1" ht="12.75">
      <c r="C221" s="25"/>
      <c r="D221" s="25"/>
      <c r="E221" s="25"/>
    </row>
    <row r="222" spans="3:5" s="24" customFormat="1" ht="12.75">
      <c r="C222" s="25"/>
      <c r="D222" s="25"/>
      <c r="E222" s="25"/>
    </row>
    <row r="223" spans="3:5" s="24" customFormat="1" ht="12.75">
      <c r="C223" s="25"/>
      <c r="D223" s="25"/>
      <c r="E223" s="25"/>
    </row>
    <row r="224" spans="3:5" s="24" customFormat="1" ht="12.75">
      <c r="C224" s="25"/>
      <c r="D224" s="25"/>
      <c r="E224" s="25"/>
    </row>
    <row r="225" spans="3:5" s="24" customFormat="1" ht="12.75">
      <c r="C225" s="25"/>
      <c r="D225" s="25"/>
      <c r="E225" s="25"/>
    </row>
    <row r="226" spans="3:5" s="24" customFormat="1" ht="12.75">
      <c r="C226" s="25"/>
      <c r="D226" s="25"/>
      <c r="E226" s="25"/>
    </row>
    <row r="227" spans="3:5" s="24" customFormat="1" ht="12.75">
      <c r="C227" s="25"/>
      <c r="D227" s="25"/>
      <c r="E227" s="25"/>
    </row>
    <row r="228" spans="3:5" s="24" customFormat="1" ht="12.75">
      <c r="C228" s="25"/>
      <c r="D228" s="25"/>
      <c r="E228" s="25"/>
    </row>
    <row r="229" spans="3:5" s="24" customFormat="1" ht="12.75">
      <c r="C229" s="25"/>
      <c r="D229" s="25"/>
      <c r="E229" s="25"/>
    </row>
    <row r="230" spans="3:5" s="24" customFormat="1" ht="12.75">
      <c r="C230" s="25"/>
      <c r="D230" s="25"/>
      <c r="E230" s="25"/>
    </row>
    <row r="231" spans="3:5" s="24" customFormat="1" ht="12.75">
      <c r="C231" s="25"/>
      <c r="D231" s="25"/>
      <c r="E231" s="25"/>
    </row>
    <row r="232" spans="3:5" s="24" customFormat="1" ht="12.75">
      <c r="C232" s="25"/>
      <c r="D232" s="25"/>
      <c r="E232" s="25"/>
    </row>
    <row r="233" spans="3:5" s="24" customFormat="1" ht="12.75">
      <c r="C233" s="25"/>
      <c r="D233" s="25"/>
      <c r="E233" s="25"/>
    </row>
    <row r="234" spans="3:5" s="24" customFormat="1" ht="12.75">
      <c r="C234" s="25"/>
      <c r="D234" s="25"/>
      <c r="E234" s="25"/>
    </row>
    <row r="235" spans="3:5" s="24" customFormat="1" ht="12.75">
      <c r="C235" s="25"/>
      <c r="D235" s="25"/>
      <c r="E235" s="25"/>
    </row>
    <row r="236" spans="3:5" s="24" customFormat="1" ht="12.75">
      <c r="C236" s="25"/>
      <c r="D236" s="25"/>
      <c r="E236" s="25"/>
    </row>
    <row r="237" spans="3:5" s="24" customFormat="1" ht="12.75">
      <c r="C237" s="25"/>
      <c r="D237" s="25"/>
      <c r="E237" s="25"/>
    </row>
    <row r="238" spans="3:5" s="24" customFormat="1" ht="12.75">
      <c r="C238" s="25"/>
      <c r="D238" s="25"/>
      <c r="E238" s="25"/>
    </row>
    <row r="239" spans="3:5" s="24" customFormat="1" ht="12.75">
      <c r="C239" s="25"/>
      <c r="D239" s="25"/>
      <c r="E239" s="25"/>
    </row>
    <row r="240" spans="3:5" s="24" customFormat="1" ht="12.75">
      <c r="C240" s="25"/>
      <c r="D240" s="25"/>
      <c r="E240" s="25"/>
    </row>
    <row r="241" spans="3:5" s="24" customFormat="1" ht="12.75">
      <c r="C241" s="25"/>
      <c r="D241" s="25"/>
      <c r="E241" s="25"/>
    </row>
    <row r="242" spans="3:5" s="24" customFormat="1" ht="12.75">
      <c r="C242" s="25"/>
      <c r="D242" s="25"/>
      <c r="E242" s="25"/>
    </row>
    <row r="243" spans="3:5" s="24" customFormat="1" ht="12.75">
      <c r="C243" s="25"/>
      <c r="D243" s="25"/>
      <c r="E243" s="25"/>
    </row>
    <row r="244" spans="3:5" s="24" customFormat="1" ht="12.75">
      <c r="C244" s="25"/>
      <c r="D244" s="25"/>
      <c r="E244" s="25"/>
    </row>
    <row r="245" spans="3:5" s="24" customFormat="1" ht="12.75">
      <c r="C245" s="25"/>
      <c r="D245" s="25"/>
      <c r="E245" s="25"/>
    </row>
    <row r="246" spans="3:5" s="24" customFormat="1" ht="12.75">
      <c r="C246" s="25"/>
      <c r="D246" s="25"/>
      <c r="E246" s="25"/>
    </row>
    <row r="247" spans="3:5" s="24" customFormat="1" ht="12.75">
      <c r="C247" s="25"/>
      <c r="D247" s="25"/>
      <c r="E247" s="25"/>
    </row>
    <row r="248" spans="3:5" s="24" customFormat="1" ht="12.75">
      <c r="C248" s="25"/>
      <c r="D248" s="25"/>
      <c r="E248" s="25"/>
    </row>
    <row r="249" spans="3:5" s="24" customFormat="1" ht="12.75">
      <c r="C249" s="25"/>
      <c r="D249" s="25"/>
      <c r="E249" s="25"/>
    </row>
    <row r="250" spans="3:5" s="24" customFormat="1" ht="12.75">
      <c r="C250" s="25"/>
      <c r="D250" s="25"/>
      <c r="E250" s="25"/>
    </row>
    <row r="251" spans="3:5" s="24" customFormat="1" ht="12.75">
      <c r="C251" s="25"/>
      <c r="D251" s="25"/>
      <c r="E251" s="25"/>
    </row>
    <row r="252" spans="3:5" s="24" customFormat="1" ht="12.75">
      <c r="C252" s="25"/>
      <c r="D252" s="25"/>
      <c r="E252" s="25"/>
    </row>
    <row r="253" spans="3:5" s="24" customFormat="1" ht="12.75">
      <c r="C253" s="25"/>
      <c r="D253" s="25"/>
      <c r="E253" s="25"/>
    </row>
    <row r="254" spans="3:5" s="24" customFormat="1" ht="12.75">
      <c r="C254" s="25"/>
      <c r="D254" s="25"/>
      <c r="E254" s="25"/>
    </row>
    <row r="255" spans="3:5" s="24" customFormat="1" ht="12.75">
      <c r="C255" s="25"/>
      <c r="D255" s="25"/>
      <c r="E255" s="25"/>
    </row>
    <row r="256" spans="3:5" s="24" customFormat="1" ht="12.75">
      <c r="C256" s="25"/>
      <c r="D256" s="25"/>
      <c r="E256" s="25"/>
    </row>
    <row r="257" spans="3:5" s="24" customFormat="1" ht="12.75">
      <c r="C257" s="25"/>
      <c r="D257" s="25"/>
      <c r="E257" s="25"/>
    </row>
    <row r="258" spans="3:5" s="24" customFormat="1" ht="12.75">
      <c r="C258" s="25"/>
      <c r="D258" s="25"/>
      <c r="E258" s="25"/>
    </row>
    <row r="259" spans="3:5" s="24" customFormat="1" ht="12.75">
      <c r="C259" s="25"/>
      <c r="D259" s="25"/>
      <c r="E259" s="25"/>
    </row>
    <row r="260" spans="3:5" s="24" customFormat="1" ht="12.75">
      <c r="C260" s="25"/>
      <c r="D260" s="25"/>
      <c r="E260" s="25"/>
    </row>
    <row r="261" spans="3:5" s="24" customFormat="1" ht="12.75">
      <c r="C261" s="25"/>
      <c r="D261" s="25"/>
      <c r="E261" s="25"/>
    </row>
    <row r="262" spans="3:5" s="24" customFormat="1" ht="12.75">
      <c r="C262" s="25"/>
      <c r="D262" s="25"/>
      <c r="E262" s="25"/>
    </row>
    <row r="263" spans="3:5" s="24" customFormat="1" ht="12.75">
      <c r="C263" s="25"/>
      <c r="D263" s="25"/>
      <c r="E263" s="25"/>
    </row>
    <row r="264" spans="3:5" s="24" customFormat="1" ht="12.75">
      <c r="C264" s="25"/>
      <c r="D264" s="25"/>
      <c r="E264" s="25"/>
    </row>
    <row r="265" spans="3:5" s="24" customFormat="1" ht="12.75">
      <c r="C265" s="25"/>
      <c r="D265" s="25"/>
      <c r="E265" s="25"/>
    </row>
    <row r="266" spans="3:5" s="24" customFormat="1" ht="12.75">
      <c r="C266" s="25"/>
      <c r="D266" s="25"/>
      <c r="E266" s="25"/>
    </row>
    <row r="267" spans="3:5" s="24" customFormat="1" ht="12.75">
      <c r="C267" s="25"/>
      <c r="D267" s="25"/>
      <c r="E267" s="25"/>
    </row>
    <row r="268" spans="3:5" s="24" customFormat="1" ht="12.75">
      <c r="C268" s="25"/>
      <c r="D268" s="25"/>
      <c r="E268" s="25"/>
    </row>
    <row r="269" spans="3:5" s="24" customFormat="1" ht="12.75">
      <c r="C269" s="25"/>
      <c r="D269" s="25"/>
      <c r="E269" s="25"/>
    </row>
    <row r="270" spans="3:5" s="24" customFormat="1" ht="12.75">
      <c r="C270" s="25"/>
      <c r="D270" s="25"/>
      <c r="E270" s="25"/>
    </row>
    <row r="271" spans="3:5" s="24" customFormat="1" ht="12.75">
      <c r="C271" s="25"/>
      <c r="D271" s="25"/>
      <c r="E271" s="25"/>
    </row>
    <row r="272" spans="3:5" s="24" customFormat="1" ht="12.75">
      <c r="C272" s="25"/>
      <c r="D272" s="25"/>
      <c r="E272" s="25"/>
    </row>
    <row r="273" spans="3:5" s="24" customFormat="1" ht="12.75">
      <c r="C273" s="25"/>
      <c r="D273" s="25"/>
      <c r="E273" s="25"/>
    </row>
    <row r="274" spans="3:5" s="24" customFormat="1" ht="12.75">
      <c r="C274" s="25"/>
      <c r="D274" s="25"/>
      <c r="E274" s="25"/>
    </row>
    <row r="275" spans="3:5" s="24" customFormat="1" ht="12.75">
      <c r="C275" s="25"/>
      <c r="D275" s="25"/>
      <c r="E275" s="25"/>
    </row>
    <row r="276" spans="3:5" s="24" customFormat="1" ht="12.75">
      <c r="C276" s="25"/>
      <c r="D276" s="25"/>
      <c r="E276" s="25"/>
    </row>
    <row r="277" spans="3:5" s="24" customFormat="1" ht="12.75">
      <c r="C277" s="25"/>
      <c r="D277" s="25"/>
      <c r="E277" s="25"/>
    </row>
    <row r="278" spans="3:5" s="24" customFormat="1" ht="12.75">
      <c r="C278" s="25"/>
      <c r="D278" s="25"/>
      <c r="E278" s="25"/>
    </row>
    <row r="279" spans="3:5" s="24" customFormat="1" ht="12.75">
      <c r="C279" s="25"/>
      <c r="D279" s="25"/>
      <c r="E279" s="25"/>
    </row>
    <row r="280" spans="3:5" s="24" customFormat="1" ht="12.75">
      <c r="C280" s="25"/>
      <c r="D280" s="25"/>
      <c r="E280" s="25"/>
    </row>
    <row r="281" spans="3:5" s="24" customFormat="1" ht="12.75">
      <c r="C281" s="25"/>
      <c r="D281" s="25"/>
      <c r="E281" s="25"/>
    </row>
    <row r="282" spans="3:5" s="24" customFormat="1" ht="12.75">
      <c r="C282" s="25"/>
      <c r="D282" s="25"/>
      <c r="E282" s="25"/>
    </row>
    <row r="283" spans="3:5" s="24" customFormat="1" ht="12.75">
      <c r="C283" s="25"/>
      <c r="D283" s="25"/>
      <c r="E283" s="25"/>
    </row>
    <row r="284" spans="3:5" s="24" customFormat="1" ht="12.75">
      <c r="C284" s="25"/>
      <c r="D284" s="25"/>
      <c r="E284" s="25"/>
    </row>
    <row r="285" spans="3:5" s="24" customFormat="1" ht="12.75">
      <c r="C285" s="25"/>
      <c r="D285" s="25"/>
      <c r="E285" s="25"/>
    </row>
    <row r="286" spans="3:5" s="24" customFormat="1" ht="12.75">
      <c r="C286" s="25"/>
      <c r="D286" s="25"/>
      <c r="E286" s="25"/>
    </row>
    <row r="287" spans="3:5" s="24" customFormat="1" ht="12.75">
      <c r="C287" s="25"/>
      <c r="D287" s="25"/>
      <c r="E287" s="25"/>
    </row>
    <row r="288" spans="3:5" s="24" customFormat="1" ht="12.75">
      <c r="C288" s="25"/>
      <c r="D288" s="25"/>
      <c r="E288" s="25"/>
    </row>
    <row r="289" spans="3:5" s="24" customFormat="1" ht="12.75">
      <c r="C289" s="25"/>
      <c r="D289" s="25"/>
      <c r="E289" s="25"/>
    </row>
    <row r="290" spans="3:5" s="24" customFormat="1" ht="12.75">
      <c r="C290" s="25"/>
      <c r="D290" s="25"/>
      <c r="E290" s="25"/>
    </row>
    <row r="291" spans="3:5" s="24" customFormat="1" ht="12.75">
      <c r="C291" s="25"/>
      <c r="D291" s="25"/>
      <c r="E291" s="25"/>
    </row>
    <row r="292" spans="3:5" s="24" customFormat="1" ht="12.75">
      <c r="C292" s="25"/>
      <c r="D292" s="25"/>
      <c r="E292" s="25"/>
    </row>
    <row r="293" spans="3:5" s="24" customFormat="1" ht="12.75">
      <c r="C293" s="25"/>
      <c r="D293" s="25"/>
      <c r="E293" s="25"/>
    </row>
    <row r="294" spans="3:5" s="24" customFormat="1" ht="12.75">
      <c r="C294" s="25"/>
      <c r="D294" s="25"/>
      <c r="E294" s="25"/>
    </row>
    <row r="295" spans="3:5" s="24" customFormat="1" ht="12.75">
      <c r="C295" s="25"/>
      <c r="D295" s="25"/>
      <c r="E295" s="25"/>
    </row>
    <row r="296" spans="3:5" s="24" customFormat="1" ht="12.75">
      <c r="C296" s="25"/>
      <c r="D296" s="25"/>
      <c r="E296" s="25"/>
    </row>
    <row r="297" spans="3:5" s="24" customFormat="1" ht="12.75">
      <c r="C297" s="25"/>
      <c r="D297" s="25"/>
      <c r="E297" s="25"/>
    </row>
    <row r="298" spans="3:5" s="24" customFormat="1" ht="12.75">
      <c r="C298" s="25"/>
      <c r="D298" s="25"/>
      <c r="E298" s="25"/>
    </row>
    <row r="299" spans="3:5" s="24" customFormat="1" ht="12.75">
      <c r="C299" s="25"/>
      <c r="D299" s="25"/>
      <c r="E299" s="25"/>
    </row>
    <row r="300" spans="3:5" s="24" customFormat="1" ht="12.75">
      <c r="C300" s="25"/>
      <c r="D300" s="25"/>
      <c r="E300" s="25"/>
    </row>
    <row r="301" spans="3:5" s="24" customFormat="1" ht="12.75">
      <c r="C301" s="25"/>
      <c r="D301" s="25"/>
      <c r="E301" s="25"/>
    </row>
    <row r="302" spans="3:5" s="24" customFormat="1" ht="12.75">
      <c r="C302" s="25"/>
      <c r="D302" s="25"/>
      <c r="E302" s="25"/>
    </row>
    <row r="303" spans="3:5" s="24" customFormat="1" ht="12.75">
      <c r="C303" s="25"/>
      <c r="D303" s="25"/>
      <c r="E303" s="25"/>
    </row>
    <row r="304" spans="3:5" s="24" customFormat="1" ht="12.75">
      <c r="C304" s="25"/>
      <c r="D304" s="25"/>
      <c r="E304" s="25"/>
    </row>
    <row r="305" spans="3:5" s="24" customFormat="1" ht="12.75">
      <c r="C305" s="25"/>
      <c r="D305" s="25"/>
      <c r="E305" s="25"/>
    </row>
    <row r="306" spans="3:5" s="24" customFormat="1" ht="12.75">
      <c r="C306" s="25"/>
      <c r="D306" s="25"/>
      <c r="E306" s="25"/>
    </row>
    <row r="307" spans="3:5" s="24" customFormat="1" ht="12.75">
      <c r="C307" s="25"/>
      <c r="D307" s="25"/>
      <c r="E307" s="25"/>
    </row>
    <row r="308" spans="3:5" s="24" customFormat="1" ht="12.75">
      <c r="C308" s="25"/>
      <c r="D308" s="25"/>
      <c r="E308" s="25"/>
    </row>
    <row r="309" spans="3:5" s="24" customFormat="1" ht="12.75">
      <c r="C309" s="25"/>
      <c r="D309" s="25"/>
      <c r="E309" s="25"/>
    </row>
    <row r="310" spans="3:5" s="24" customFormat="1" ht="12.75">
      <c r="C310" s="25"/>
      <c r="D310" s="25"/>
      <c r="E310" s="25"/>
    </row>
    <row r="311" spans="3:5" s="24" customFormat="1" ht="12.75">
      <c r="C311" s="25"/>
      <c r="D311" s="25"/>
      <c r="E311" s="25"/>
    </row>
    <row r="312" spans="3:5" s="24" customFormat="1" ht="12.75">
      <c r="C312" s="25"/>
      <c r="D312" s="25"/>
      <c r="E312" s="25"/>
    </row>
    <row r="313" spans="3:5" s="24" customFormat="1" ht="12.75">
      <c r="C313" s="25"/>
      <c r="D313" s="25"/>
      <c r="E313" s="25"/>
    </row>
    <row r="314" spans="3:5" s="24" customFormat="1" ht="12.75">
      <c r="C314" s="25"/>
      <c r="D314" s="25"/>
      <c r="E314" s="25"/>
    </row>
    <row r="315" spans="3:5" s="24" customFormat="1" ht="12.75">
      <c r="C315" s="25"/>
      <c r="D315" s="25"/>
      <c r="E315" s="25"/>
    </row>
    <row r="316" spans="3:5" s="24" customFormat="1" ht="12.75">
      <c r="C316" s="25"/>
      <c r="D316" s="25"/>
      <c r="E316" s="25"/>
    </row>
    <row r="317" spans="3:5" s="24" customFormat="1" ht="12.75">
      <c r="C317" s="25"/>
      <c r="D317" s="25"/>
      <c r="E317" s="25"/>
    </row>
    <row r="318" spans="3:5" s="24" customFormat="1" ht="12.75">
      <c r="C318" s="25"/>
      <c r="D318" s="25"/>
      <c r="E318" s="25"/>
    </row>
    <row r="319" spans="3:5" s="24" customFormat="1" ht="12.75">
      <c r="C319" s="25"/>
      <c r="D319" s="25"/>
      <c r="E319" s="25"/>
    </row>
    <row r="320" spans="3:5" s="24" customFormat="1" ht="12.75">
      <c r="C320" s="25"/>
      <c r="D320" s="25"/>
      <c r="E320" s="25"/>
    </row>
    <row r="321" spans="3:5" s="24" customFormat="1" ht="12.75">
      <c r="C321" s="25"/>
      <c r="D321" s="25"/>
      <c r="E321" s="25"/>
    </row>
    <row r="322" spans="3:5" s="24" customFormat="1" ht="12.75">
      <c r="C322" s="25"/>
      <c r="D322" s="25"/>
      <c r="E322" s="25"/>
    </row>
    <row r="323" spans="3:5" s="24" customFormat="1" ht="12.75">
      <c r="C323" s="25"/>
      <c r="D323" s="25"/>
      <c r="E323" s="25"/>
    </row>
    <row r="324" spans="3:5" s="24" customFormat="1" ht="12.75">
      <c r="C324" s="25"/>
      <c r="D324" s="25"/>
      <c r="E324" s="25"/>
    </row>
    <row r="325" spans="3:5" s="24" customFormat="1" ht="12.75">
      <c r="C325" s="25"/>
      <c r="D325" s="25"/>
      <c r="E325" s="25"/>
    </row>
    <row r="326" spans="3:5" s="24" customFormat="1" ht="12.75">
      <c r="C326" s="25"/>
      <c r="D326" s="25"/>
      <c r="E326" s="25"/>
    </row>
    <row r="327" spans="3:5" s="24" customFormat="1" ht="12.75">
      <c r="C327" s="25"/>
      <c r="D327" s="25"/>
      <c r="E327" s="25"/>
    </row>
    <row r="328" spans="3:5" s="24" customFormat="1" ht="12.75">
      <c r="C328" s="25"/>
      <c r="D328" s="25"/>
      <c r="E328" s="25"/>
    </row>
    <row r="329" spans="3:5" s="24" customFormat="1" ht="12.75">
      <c r="C329" s="25"/>
      <c r="D329" s="25"/>
      <c r="E329" s="25"/>
    </row>
    <row r="330" spans="3:5" s="24" customFormat="1" ht="12.75">
      <c r="C330" s="25"/>
      <c r="D330" s="25"/>
      <c r="E330" s="25"/>
    </row>
    <row r="331" spans="3:5" s="24" customFormat="1" ht="12.75">
      <c r="C331" s="25"/>
      <c r="D331" s="25"/>
      <c r="E331" s="25"/>
    </row>
    <row r="332" spans="3:5" s="24" customFormat="1" ht="12.75">
      <c r="C332" s="25"/>
      <c r="D332" s="25"/>
      <c r="E332" s="25"/>
    </row>
    <row r="333" spans="3:5" s="24" customFormat="1" ht="12.75">
      <c r="C333" s="25"/>
      <c r="D333" s="25"/>
      <c r="E333" s="25"/>
    </row>
    <row r="334" spans="3:5" s="24" customFormat="1" ht="12.75">
      <c r="C334" s="25"/>
      <c r="D334" s="25"/>
      <c r="E334" s="25"/>
    </row>
    <row r="335" spans="3:5" s="24" customFormat="1" ht="12.75">
      <c r="C335" s="25"/>
      <c r="D335" s="25"/>
      <c r="E335" s="25"/>
    </row>
    <row r="336" spans="3:5" s="24" customFormat="1" ht="12.75">
      <c r="C336" s="25"/>
      <c r="D336" s="25"/>
      <c r="E336" s="25"/>
    </row>
    <row r="337" spans="3:5" s="24" customFormat="1" ht="12.75">
      <c r="C337" s="25"/>
      <c r="D337" s="25"/>
      <c r="E337" s="25"/>
    </row>
    <row r="338" spans="3:5" s="24" customFormat="1" ht="12.75">
      <c r="C338" s="25"/>
      <c r="D338" s="25"/>
      <c r="E338" s="25"/>
    </row>
    <row r="339" spans="3:5" s="24" customFormat="1" ht="12.75">
      <c r="C339" s="25"/>
      <c r="D339" s="25"/>
      <c r="E339" s="25"/>
    </row>
    <row r="340" spans="3:5" s="24" customFormat="1" ht="12.75">
      <c r="C340" s="25"/>
      <c r="D340" s="25"/>
      <c r="E340" s="25"/>
    </row>
    <row r="341" spans="3:5" s="24" customFormat="1" ht="12.75">
      <c r="C341" s="25"/>
      <c r="D341" s="25"/>
      <c r="E341" s="25"/>
    </row>
    <row r="342" spans="3:5" s="24" customFormat="1" ht="12.75">
      <c r="C342" s="25"/>
      <c r="D342" s="25"/>
      <c r="E342" s="25"/>
    </row>
    <row r="343" spans="3:5" s="24" customFormat="1" ht="12.75">
      <c r="C343" s="25"/>
      <c r="D343" s="25"/>
      <c r="E343" s="25"/>
    </row>
    <row r="344" spans="3:5" s="24" customFormat="1" ht="12.75">
      <c r="C344" s="25"/>
      <c r="D344" s="25"/>
      <c r="E344" s="25"/>
    </row>
    <row r="345" spans="3:5" s="24" customFormat="1" ht="12.75">
      <c r="C345" s="25"/>
      <c r="D345" s="25"/>
      <c r="E345" s="25"/>
    </row>
    <row r="346" spans="3:5" s="24" customFormat="1" ht="12.75">
      <c r="C346" s="25"/>
      <c r="D346" s="25"/>
      <c r="E346" s="25"/>
    </row>
    <row r="347" spans="3:5" s="24" customFormat="1" ht="12.75">
      <c r="C347" s="25"/>
      <c r="D347" s="25"/>
      <c r="E347" s="25"/>
    </row>
    <row r="348" spans="3:5" s="24" customFormat="1" ht="12.75">
      <c r="C348" s="25"/>
      <c r="D348" s="25"/>
      <c r="E348" s="25"/>
    </row>
    <row r="349" spans="3:5" s="24" customFormat="1" ht="12.75">
      <c r="C349" s="25"/>
      <c r="D349" s="25"/>
      <c r="E349" s="25"/>
    </row>
    <row r="350" spans="3:5" s="24" customFormat="1" ht="12.75">
      <c r="C350" s="25"/>
      <c r="D350" s="25"/>
      <c r="E350" s="25"/>
    </row>
    <row r="351" spans="3:5" s="24" customFormat="1" ht="12.75">
      <c r="C351" s="25"/>
      <c r="D351" s="25"/>
      <c r="E351" s="25"/>
    </row>
    <row r="352" spans="3:5" s="24" customFormat="1" ht="12.75">
      <c r="C352" s="25"/>
      <c r="D352" s="25"/>
      <c r="E352" s="25"/>
    </row>
    <row r="353" spans="3:5" s="24" customFormat="1" ht="12.75">
      <c r="C353" s="25"/>
      <c r="D353" s="25"/>
      <c r="E353" s="25"/>
    </row>
    <row r="354" spans="3:5" s="24" customFormat="1" ht="12.75">
      <c r="C354" s="25"/>
      <c r="D354" s="25"/>
      <c r="E354" s="25"/>
    </row>
    <row r="355" spans="3:5" s="24" customFormat="1" ht="12.75">
      <c r="C355" s="25"/>
      <c r="D355" s="25"/>
      <c r="E355" s="25"/>
    </row>
    <row r="356" spans="3:5" s="24" customFormat="1" ht="12.75">
      <c r="C356" s="25"/>
      <c r="D356" s="25"/>
      <c r="E356" s="25"/>
    </row>
    <row r="357" spans="3:5" s="24" customFormat="1" ht="12.75">
      <c r="C357" s="25"/>
      <c r="D357" s="25"/>
      <c r="E357" s="25"/>
    </row>
    <row r="358" spans="3:5" s="24" customFormat="1" ht="12.75">
      <c r="C358" s="25"/>
      <c r="D358" s="25"/>
      <c r="E358" s="25"/>
    </row>
    <row r="359" spans="3:5" s="24" customFormat="1" ht="12.75">
      <c r="C359" s="25"/>
      <c r="D359" s="25"/>
      <c r="E359" s="25"/>
    </row>
    <row r="360" spans="3:5" s="24" customFormat="1" ht="12.75">
      <c r="C360" s="25"/>
      <c r="D360" s="25"/>
      <c r="E360" s="25"/>
    </row>
    <row r="361" spans="3:5" s="24" customFormat="1" ht="12.75">
      <c r="C361" s="25"/>
      <c r="D361" s="25"/>
      <c r="E361" s="25"/>
    </row>
    <row r="362" spans="3:5" s="24" customFormat="1" ht="12.75">
      <c r="C362" s="25"/>
      <c r="D362" s="25"/>
      <c r="E362" s="25"/>
    </row>
    <row r="363" spans="3:5" s="24" customFormat="1" ht="12.75">
      <c r="C363" s="25"/>
      <c r="D363" s="25"/>
      <c r="E363" s="25"/>
    </row>
    <row r="364" spans="3:5" s="24" customFormat="1" ht="12.75">
      <c r="C364" s="25"/>
      <c r="D364" s="25"/>
      <c r="E364" s="25"/>
    </row>
    <row r="365" spans="3:5" s="24" customFormat="1" ht="12.75">
      <c r="C365" s="25"/>
      <c r="D365" s="25"/>
      <c r="E365" s="25"/>
    </row>
    <row r="366" spans="3:5" s="24" customFormat="1" ht="12.75">
      <c r="C366" s="25"/>
      <c r="D366" s="25"/>
      <c r="E366" s="25"/>
    </row>
    <row r="367" spans="3:5" s="24" customFormat="1" ht="12.75">
      <c r="C367" s="25"/>
      <c r="D367" s="25"/>
      <c r="E367" s="25"/>
    </row>
    <row r="368" spans="3:5" s="24" customFormat="1" ht="12.75">
      <c r="C368" s="25"/>
      <c r="D368" s="25"/>
      <c r="E368" s="25"/>
    </row>
    <row r="369" spans="3:5" s="24" customFormat="1" ht="12.75">
      <c r="C369" s="25"/>
      <c r="D369" s="25"/>
      <c r="E369" s="25"/>
    </row>
    <row r="370" spans="3:5" s="24" customFormat="1" ht="12.75">
      <c r="C370" s="25"/>
      <c r="D370" s="25"/>
      <c r="E370" s="25"/>
    </row>
    <row r="371" spans="3:5" s="24" customFormat="1" ht="12.75">
      <c r="C371" s="25"/>
      <c r="D371" s="25"/>
      <c r="E371" s="25"/>
    </row>
    <row r="372" spans="3:5" s="24" customFormat="1" ht="12.75">
      <c r="C372" s="25"/>
      <c r="D372" s="25"/>
      <c r="E372" s="25"/>
    </row>
    <row r="373" spans="3:5" s="24" customFormat="1" ht="12.75">
      <c r="C373" s="25"/>
      <c r="D373" s="25"/>
      <c r="E373" s="25"/>
    </row>
    <row r="374" spans="3:5" s="24" customFormat="1" ht="12.75">
      <c r="C374" s="25"/>
      <c r="D374" s="25"/>
      <c r="E374" s="25"/>
    </row>
    <row r="375" spans="3:5" s="24" customFormat="1" ht="12.75">
      <c r="C375" s="25"/>
      <c r="D375" s="25"/>
      <c r="E375" s="25"/>
    </row>
    <row r="376" spans="3:5" s="24" customFormat="1" ht="12.75">
      <c r="C376" s="25"/>
      <c r="D376" s="25"/>
      <c r="E376" s="25"/>
    </row>
    <row r="377" spans="3:5" s="24" customFormat="1" ht="12.75">
      <c r="C377" s="25"/>
      <c r="D377" s="25"/>
      <c r="E377" s="25"/>
    </row>
    <row r="378" spans="3:5" s="24" customFormat="1" ht="12.75">
      <c r="C378" s="25"/>
      <c r="D378" s="25"/>
      <c r="E378" s="25"/>
    </row>
    <row r="379" spans="3:5" s="24" customFormat="1" ht="12.75">
      <c r="C379" s="25"/>
      <c r="D379" s="25"/>
      <c r="E379" s="25"/>
    </row>
    <row r="380" spans="3:5" s="24" customFormat="1" ht="12.75">
      <c r="C380" s="25"/>
      <c r="D380" s="25"/>
      <c r="E380" s="25"/>
    </row>
    <row r="381" spans="3:5" s="24" customFormat="1" ht="12.75">
      <c r="C381" s="25"/>
      <c r="D381" s="25"/>
      <c r="E381" s="25"/>
    </row>
    <row r="382" spans="3:5" s="24" customFormat="1" ht="12.75">
      <c r="C382" s="25"/>
      <c r="D382" s="25"/>
      <c r="E382" s="25"/>
    </row>
    <row r="383" spans="3:5" s="24" customFormat="1" ht="12.75">
      <c r="C383" s="25"/>
      <c r="D383" s="25"/>
      <c r="E383" s="25"/>
    </row>
    <row r="384" spans="3:5" s="24" customFormat="1" ht="12.75">
      <c r="C384" s="25"/>
      <c r="D384" s="25"/>
      <c r="E384" s="25"/>
    </row>
    <row r="385" spans="3:5" s="24" customFormat="1" ht="12.75">
      <c r="C385" s="25"/>
      <c r="D385" s="25"/>
      <c r="E385" s="25"/>
    </row>
    <row r="386" spans="3:5" s="24" customFormat="1" ht="12.75">
      <c r="C386" s="25"/>
      <c r="D386" s="25"/>
      <c r="E386" s="25"/>
    </row>
    <row r="387" spans="3:5" s="24" customFormat="1" ht="12.75">
      <c r="C387" s="25"/>
      <c r="D387" s="25"/>
      <c r="E387" s="25"/>
    </row>
    <row r="388" spans="3:5" s="24" customFormat="1" ht="12.75">
      <c r="C388" s="25"/>
      <c r="D388" s="25"/>
      <c r="E388" s="25"/>
    </row>
    <row r="389" spans="1:16" s="24" customFormat="1" ht="12.75">
      <c r="A389" s="26"/>
      <c r="B389" s="32"/>
      <c r="C389" s="35"/>
      <c r="D389" s="35"/>
      <c r="E389" s="35"/>
      <c r="F389" s="32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s="24" customFormat="1" ht="12.75">
      <c r="A390" s="26"/>
      <c r="B390" s="32"/>
      <c r="C390" s="35"/>
      <c r="D390" s="35"/>
      <c r="E390" s="35"/>
      <c r="F390" s="32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</sheetData>
  <sheetProtection/>
  <mergeCells count="26">
    <mergeCell ref="C10:P10"/>
    <mergeCell ref="A11:B11"/>
    <mergeCell ref="A14:P14"/>
    <mergeCell ref="A13:P13"/>
    <mergeCell ref="A4:P4"/>
    <mergeCell ref="A5:P5"/>
    <mergeCell ref="C7:P7"/>
    <mergeCell ref="C8:P8"/>
    <mergeCell ref="C9:P9"/>
    <mergeCell ref="N95:O95"/>
    <mergeCell ref="A98:B98"/>
    <mergeCell ref="G98:H98"/>
    <mergeCell ref="A95:B95"/>
    <mergeCell ref="D95:E95"/>
    <mergeCell ref="G95:H95"/>
    <mergeCell ref="I95:M95"/>
    <mergeCell ref="A93:K93"/>
    <mergeCell ref="F17:K17"/>
    <mergeCell ref="L17:P17"/>
    <mergeCell ref="L12:P12"/>
    <mergeCell ref="C15:N15"/>
    <mergeCell ref="A17:A18"/>
    <mergeCell ref="B17:B18"/>
    <mergeCell ref="C17:C18"/>
    <mergeCell ref="D17:D18"/>
    <mergeCell ref="E17:E1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4"/>
  <sheetViews>
    <sheetView view="pageBreakPreview" zoomScaleSheetLayoutView="100" zoomScalePageLayoutView="0" workbookViewId="0" topLeftCell="A16">
      <selection activeCell="C35" sqref="C35"/>
    </sheetView>
  </sheetViews>
  <sheetFormatPr defaultColWidth="9.140625" defaultRowHeight="12.75"/>
  <cols>
    <col min="1" max="1" width="4.140625" style="110" customWidth="1"/>
    <col min="2" max="2" width="13.140625" style="136" customWidth="1"/>
    <col min="3" max="3" width="41.421875" style="140" customWidth="1"/>
    <col min="4" max="4" width="5.8515625" style="140" bestFit="1" customWidth="1"/>
    <col min="5" max="5" width="7.8515625" style="140" customWidth="1"/>
    <col min="6" max="6" width="5.7109375" style="136" bestFit="1" customWidth="1"/>
    <col min="7" max="7" width="5.7109375" style="110" bestFit="1" customWidth="1"/>
    <col min="8" max="8" width="7.28125" style="110" customWidth="1"/>
    <col min="9" max="10" width="7.00390625" style="110" bestFit="1" customWidth="1"/>
    <col min="11" max="11" width="7.00390625" style="110" customWidth="1"/>
    <col min="12" max="16" width="8.421875" style="110" customWidth="1"/>
    <col min="17" max="17" width="7.28125" style="110" customWidth="1"/>
    <col min="18" max="16384" width="9.140625" style="110" customWidth="1"/>
  </cols>
  <sheetData>
    <row r="1" spans="2:16" ht="12.75">
      <c r="B1" s="111"/>
      <c r="C1" s="112"/>
      <c r="D1" s="112"/>
      <c r="E1" s="112"/>
      <c r="F1" s="111"/>
      <c r="P1" s="113" t="s">
        <v>41</v>
      </c>
    </row>
    <row r="2" spans="2:16" ht="12.75">
      <c r="B2" s="111"/>
      <c r="C2" s="112"/>
      <c r="D2" s="112"/>
      <c r="E2" s="112"/>
      <c r="F2" s="111"/>
      <c r="P2" s="113" t="s">
        <v>70</v>
      </c>
    </row>
    <row r="3" spans="2:16" ht="12.75">
      <c r="B3" s="111"/>
      <c r="C3" s="112"/>
      <c r="D3" s="112"/>
      <c r="E3" s="112"/>
      <c r="F3" s="111"/>
      <c r="P3" s="113" t="s">
        <v>42</v>
      </c>
    </row>
    <row r="4" spans="1:16" ht="15.75">
      <c r="A4" s="288" t="s">
        <v>43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16" ht="14.25">
      <c r="A5" s="289" t="s">
        <v>44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ht="4.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30.75" customHeight="1">
      <c r="A7" s="115" t="s">
        <v>45</v>
      </c>
      <c r="B7" s="116"/>
      <c r="C7" s="290" t="s">
        <v>71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</row>
    <row r="8" spans="1:16" ht="15" customHeight="1">
      <c r="A8" s="117" t="s">
        <v>46</v>
      </c>
      <c r="B8" s="118"/>
      <c r="C8" s="230" t="s">
        <v>72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</row>
    <row r="9" spans="1:16" ht="15">
      <c r="A9" s="117" t="s">
        <v>47</v>
      </c>
      <c r="B9" s="118"/>
      <c r="C9" s="252" t="s">
        <v>73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s="111" customFormat="1" ht="18" customHeight="1">
      <c r="A10" s="117" t="s">
        <v>48</v>
      </c>
      <c r="B10" s="119"/>
      <c r="C10" s="224" t="s">
        <v>308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16" s="111" customFormat="1" ht="31.5" customHeight="1">
      <c r="A11" s="292" t="s">
        <v>49</v>
      </c>
      <c r="B11" s="292"/>
      <c r="C11" s="120"/>
      <c r="D11" s="121"/>
      <c r="E11" s="122"/>
      <c r="F11" s="122"/>
      <c r="G11" s="122"/>
      <c r="H11" s="123"/>
      <c r="I11" s="123"/>
      <c r="J11" s="124"/>
      <c r="K11" s="114"/>
      <c r="L11" s="114"/>
      <c r="M11" s="114"/>
      <c r="N11" s="114"/>
      <c r="O11" s="114"/>
      <c r="P11" s="114"/>
    </row>
    <row r="12" spans="3:16" s="111" customFormat="1" ht="6" customHeight="1">
      <c r="C12" s="112"/>
      <c r="D12" s="112"/>
      <c r="E12" s="112"/>
      <c r="L12" s="125"/>
      <c r="M12" s="125"/>
      <c r="N12" s="125"/>
      <c r="O12" s="125"/>
      <c r="P12" s="125"/>
    </row>
    <row r="13" spans="1:16" s="111" customFormat="1" ht="12.75" customHeight="1">
      <c r="A13" s="278" t="s">
        <v>63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</row>
    <row r="14" spans="1:16" s="111" customFormat="1" ht="12.75" customHeight="1">
      <c r="A14" s="278" t="s">
        <v>302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</row>
    <row r="15" spans="3:14" s="111" customFormat="1" ht="12.75">
      <c r="C15" s="296" t="s">
        <v>9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</row>
    <row r="16" spans="3:14" s="111" customFormat="1" ht="13.5" thickBot="1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6" s="127" customFormat="1" ht="13.5" thickBot="1">
      <c r="A17" s="294" t="s">
        <v>0</v>
      </c>
      <c r="B17" s="294" t="s">
        <v>17</v>
      </c>
      <c r="C17" s="298" t="s">
        <v>18</v>
      </c>
      <c r="D17" s="294" t="s">
        <v>19</v>
      </c>
      <c r="E17" s="294" t="s">
        <v>20</v>
      </c>
      <c r="F17" s="297" t="s">
        <v>21</v>
      </c>
      <c r="G17" s="297"/>
      <c r="H17" s="297"/>
      <c r="I17" s="297"/>
      <c r="J17" s="297"/>
      <c r="K17" s="297"/>
      <c r="L17" s="297" t="s">
        <v>22</v>
      </c>
      <c r="M17" s="297"/>
      <c r="N17" s="297"/>
      <c r="O17" s="297"/>
      <c r="P17" s="297"/>
    </row>
    <row r="18" spans="1:36" s="127" customFormat="1" ht="69.75" customHeight="1" thickBot="1">
      <c r="A18" s="295"/>
      <c r="B18" s="295"/>
      <c r="C18" s="299"/>
      <c r="D18" s="295"/>
      <c r="E18" s="295"/>
      <c r="F18" s="128" t="s">
        <v>23</v>
      </c>
      <c r="G18" s="129" t="s">
        <v>30</v>
      </c>
      <c r="H18" s="129" t="s">
        <v>31</v>
      </c>
      <c r="I18" s="129" t="s">
        <v>68</v>
      </c>
      <c r="J18" s="129" t="s">
        <v>32</v>
      </c>
      <c r="K18" s="128" t="s">
        <v>33</v>
      </c>
      <c r="L18" s="129" t="s">
        <v>24</v>
      </c>
      <c r="M18" s="129" t="s">
        <v>31</v>
      </c>
      <c r="N18" s="129" t="s">
        <v>68</v>
      </c>
      <c r="O18" s="129" t="s">
        <v>32</v>
      </c>
      <c r="P18" s="129" t="s">
        <v>34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s="127" customFormat="1" ht="12.75">
      <c r="A19" s="131" t="s">
        <v>25</v>
      </c>
      <c r="B19" s="132" t="s">
        <v>26</v>
      </c>
      <c r="C19" s="133">
        <v>3</v>
      </c>
      <c r="D19" s="134">
        <v>4</v>
      </c>
      <c r="E19" s="133">
        <v>5</v>
      </c>
      <c r="F19" s="134">
        <v>6</v>
      </c>
      <c r="G19" s="133">
        <v>7</v>
      </c>
      <c r="H19" s="133">
        <v>8</v>
      </c>
      <c r="I19" s="134">
        <v>9</v>
      </c>
      <c r="J19" s="134">
        <v>10</v>
      </c>
      <c r="K19" s="133">
        <v>11</v>
      </c>
      <c r="L19" s="133">
        <v>12</v>
      </c>
      <c r="M19" s="133">
        <v>13</v>
      </c>
      <c r="N19" s="134">
        <v>14</v>
      </c>
      <c r="O19" s="134">
        <v>15</v>
      </c>
      <c r="P19" s="135">
        <v>16</v>
      </c>
      <c r="Z19" s="130"/>
      <c r="AA19" s="282"/>
      <c r="AB19" s="282"/>
      <c r="AC19" s="282"/>
      <c r="AD19" s="282"/>
      <c r="AE19" s="282"/>
      <c r="AF19" s="282"/>
      <c r="AG19" s="282"/>
      <c r="AH19" s="282"/>
      <c r="AI19" s="130"/>
      <c r="AJ19" s="130"/>
    </row>
    <row r="20" spans="1:36" s="127" customFormat="1" ht="16.5" customHeight="1">
      <c r="A20" s="212"/>
      <c r="B20" s="212"/>
      <c r="C20" s="215" t="s">
        <v>328</v>
      </c>
      <c r="D20" s="214"/>
      <c r="E20" s="213"/>
      <c r="F20" s="214"/>
      <c r="G20" s="213"/>
      <c r="H20" s="213"/>
      <c r="I20" s="214"/>
      <c r="J20" s="214"/>
      <c r="K20" s="213"/>
      <c r="L20" s="213"/>
      <c r="M20" s="213"/>
      <c r="N20" s="214"/>
      <c r="O20" s="214"/>
      <c r="P20" s="214"/>
      <c r="Z20" s="130"/>
      <c r="AA20" s="208"/>
      <c r="AB20" s="208"/>
      <c r="AC20" s="208"/>
      <c r="AD20" s="208"/>
      <c r="AE20" s="208"/>
      <c r="AF20" s="208"/>
      <c r="AG20" s="208"/>
      <c r="AH20" s="208"/>
      <c r="AI20" s="130"/>
      <c r="AJ20" s="130"/>
    </row>
    <row r="21" spans="1:36" ht="38.25">
      <c r="A21" s="167">
        <v>1</v>
      </c>
      <c r="B21" s="168"/>
      <c r="C21" s="172" t="s">
        <v>397</v>
      </c>
      <c r="D21" s="168" t="s">
        <v>58</v>
      </c>
      <c r="E21" s="168">
        <v>140</v>
      </c>
      <c r="F21" s="160"/>
      <c r="G21" s="160"/>
      <c r="H21" s="216"/>
      <c r="I21" s="216"/>
      <c r="J21" s="216"/>
      <c r="K21" s="216"/>
      <c r="L21" s="216"/>
      <c r="M21" s="216"/>
      <c r="N21" s="216"/>
      <c r="O21" s="216"/>
      <c r="P21" s="216"/>
      <c r="Z21" s="111"/>
      <c r="AA21" s="111"/>
      <c r="AB21" s="111"/>
      <c r="AC21" s="111"/>
      <c r="AD21" s="111"/>
      <c r="AE21" s="125"/>
      <c r="AF21" s="125"/>
      <c r="AG21" s="125"/>
      <c r="AH21" s="125"/>
      <c r="AI21" s="111"/>
      <c r="AJ21" s="111"/>
    </row>
    <row r="22" spans="1:36" ht="38.25">
      <c r="A22" s="167">
        <v>2</v>
      </c>
      <c r="B22" s="168"/>
      <c r="C22" s="172" t="s">
        <v>398</v>
      </c>
      <c r="D22" s="168" t="s">
        <v>299</v>
      </c>
      <c r="E22" s="168">
        <v>24</v>
      </c>
      <c r="F22" s="159"/>
      <c r="G22" s="159"/>
      <c r="H22" s="216"/>
      <c r="I22" s="216"/>
      <c r="J22" s="216"/>
      <c r="K22" s="216"/>
      <c r="L22" s="216"/>
      <c r="M22" s="216"/>
      <c r="N22" s="216"/>
      <c r="O22" s="216"/>
      <c r="P22" s="216"/>
      <c r="Z22" s="111"/>
      <c r="AA22" s="111"/>
      <c r="AB22" s="111"/>
      <c r="AC22" s="111"/>
      <c r="AD22" s="111"/>
      <c r="AE22" s="149"/>
      <c r="AF22" s="149"/>
      <c r="AG22" s="149"/>
      <c r="AH22" s="149"/>
      <c r="AI22" s="111"/>
      <c r="AJ22" s="111"/>
    </row>
    <row r="23" spans="1:36" ht="25.5">
      <c r="A23" s="167">
        <v>3</v>
      </c>
      <c r="B23" s="168"/>
      <c r="C23" s="172" t="s">
        <v>399</v>
      </c>
      <c r="D23" s="168" t="s">
        <v>299</v>
      </c>
      <c r="E23" s="168">
        <v>8</v>
      </c>
      <c r="F23" s="159"/>
      <c r="G23" s="159"/>
      <c r="H23" s="216"/>
      <c r="I23" s="216"/>
      <c r="J23" s="216"/>
      <c r="K23" s="216"/>
      <c r="L23" s="216"/>
      <c r="M23" s="216"/>
      <c r="N23" s="216"/>
      <c r="O23" s="216"/>
      <c r="P23" s="216"/>
      <c r="Z23" s="111"/>
      <c r="AA23" s="111"/>
      <c r="AB23" s="111"/>
      <c r="AC23" s="111"/>
      <c r="AD23" s="111"/>
      <c r="AE23" s="149"/>
      <c r="AF23" s="149"/>
      <c r="AG23" s="149"/>
      <c r="AH23" s="149"/>
      <c r="AI23" s="111"/>
      <c r="AJ23" s="111"/>
    </row>
    <row r="24" spans="1:36" ht="25.5">
      <c r="A24" s="167">
        <v>4</v>
      </c>
      <c r="B24" s="168"/>
      <c r="C24" s="210" t="s">
        <v>400</v>
      </c>
      <c r="D24" s="168" t="s">
        <v>299</v>
      </c>
      <c r="E24" s="168">
        <v>24</v>
      </c>
      <c r="F24" s="159"/>
      <c r="G24" s="159"/>
      <c r="H24" s="216"/>
      <c r="I24" s="216"/>
      <c r="J24" s="216"/>
      <c r="K24" s="216"/>
      <c r="L24" s="216"/>
      <c r="M24" s="216"/>
      <c r="N24" s="216"/>
      <c r="O24" s="216"/>
      <c r="P24" s="216"/>
      <c r="Z24" s="111"/>
      <c r="AA24" s="111"/>
      <c r="AB24" s="111"/>
      <c r="AC24" s="111"/>
      <c r="AD24" s="111"/>
      <c r="AE24" s="149"/>
      <c r="AF24" s="149"/>
      <c r="AG24" s="149"/>
      <c r="AH24" s="149"/>
      <c r="AI24" s="111"/>
      <c r="AJ24" s="111"/>
    </row>
    <row r="25" spans="1:36" ht="25.5">
      <c r="A25" s="167">
        <v>5</v>
      </c>
      <c r="B25" s="168"/>
      <c r="C25" s="172" t="s">
        <v>401</v>
      </c>
      <c r="D25" s="168" t="s">
        <v>299</v>
      </c>
      <c r="E25" s="168">
        <v>8</v>
      </c>
      <c r="F25" s="159"/>
      <c r="G25" s="159"/>
      <c r="H25" s="216"/>
      <c r="I25" s="216"/>
      <c r="J25" s="216"/>
      <c r="K25" s="216"/>
      <c r="L25" s="216"/>
      <c r="M25" s="216"/>
      <c r="N25" s="216"/>
      <c r="O25" s="216"/>
      <c r="P25" s="216"/>
      <c r="Z25" s="111"/>
      <c r="AA25" s="111"/>
      <c r="AB25" s="111"/>
      <c r="AC25" s="111"/>
      <c r="AD25" s="111"/>
      <c r="AE25" s="149"/>
      <c r="AF25" s="149"/>
      <c r="AG25" s="149"/>
      <c r="AH25" s="149"/>
      <c r="AI25" s="111"/>
      <c r="AJ25" s="111"/>
    </row>
    <row r="26" spans="1:36" ht="25.5">
      <c r="A26" s="167">
        <v>6</v>
      </c>
      <c r="B26" s="168"/>
      <c r="C26" s="172" t="s">
        <v>402</v>
      </c>
      <c r="D26" s="168" t="s">
        <v>299</v>
      </c>
      <c r="E26" s="168">
        <v>8</v>
      </c>
      <c r="F26" s="159"/>
      <c r="G26" s="159"/>
      <c r="H26" s="216"/>
      <c r="I26" s="216"/>
      <c r="J26" s="216"/>
      <c r="K26" s="216"/>
      <c r="L26" s="216"/>
      <c r="M26" s="216"/>
      <c r="N26" s="216"/>
      <c r="O26" s="216"/>
      <c r="P26" s="216"/>
      <c r="Z26" s="111"/>
      <c r="AA26" s="111"/>
      <c r="AB26" s="111"/>
      <c r="AC26" s="111"/>
      <c r="AD26" s="111"/>
      <c r="AE26" s="149"/>
      <c r="AF26" s="149"/>
      <c r="AG26" s="149"/>
      <c r="AH26" s="149"/>
      <c r="AI26" s="111"/>
      <c r="AJ26" s="111"/>
    </row>
    <row r="27" spans="1:36" ht="12.75">
      <c r="A27" s="167">
        <v>7</v>
      </c>
      <c r="B27" s="168"/>
      <c r="C27" s="172" t="s">
        <v>403</v>
      </c>
      <c r="D27" s="168" t="s">
        <v>303</v>
      </c>
      <c r="E27" s="168">
        <v>2</v>
      </c>
      <c r="F27" s="159"/>
      <c r="G27" s="159"/>
      <c r="H27" s="216"/>
      <c r="I27" s="216"/>
      <c r="J27" s="216"/>
      <c r="K27" s="216"/>
      <c r="L27" s="216"/>
      <c r="M27" s="216"/>
      <c r="N27" s="216"/>
      <c r="O27" s="216"/>
      <c r="P27" s="216"/>
      <c r="Z27" s="111"/>
      <c r="AA27" s="111"/>
      <c r="AB27" s="111"/>
      <c r="AC27" s="111"/>
      <c r="AD27" s="111"/>
      <c r="AE27" s="149"/>
      <c r="AF27" s="149"/>
      <c r="AG27" s="149"/>
      <c r="AH27" s="149"/>
      <c r="AI27" s="111"/>
      <c r="AJ27" s="111"/>
    </row>
    <row r="28" spans="1:36" ht="12.75">
      <c r="A28" s="167" t="s">
        <v>304</v>
      </c>
      <c r="B28" s="168"/>
      <c r="C28" s="171" t="s">
        <v>404</v>
      </c>
      <c r="D28" s="168" t="s">
        <v>58</v>
      </c>
      <c r="E28" s="168">
        <v>250</v>
      </c>
      <c r="F28" s="159"/>
      <c r="G28" s="159"/>
      <c r="H28" s="216"/>
      <c r="I28" s="216"/>
      <c r="J28" s="216"/>
      <c r="K28" s="216"/>
      <c r="L28" s="216"/>
      <c r="M28" s="216"/>
      <c r="N28" s="216"/>
      <c r="O28" s="216"/>
      <c r="P28" s="216"/>
      <c r="Z28" s="111"/>
      <c r="AA28" s="111"/>
      <c r="AB28" s="111"/>
      <c r="AC28" s="111"/>
      <c r="AD28" s="111"/>
      <c r="AE28" s="149"/>
      <c r="AF28" s="149"/>
      <c r="AG28" s="149"/>
      <c r="AH28" s="149"/>
      <c r="AI28" s="111"/>
      <c r="AJ28" s="111"/>
    </row>
    <row r="29" spans="1:36" ht="12.75">
      <c r="A29" s="167">
        <v>9</v>
      </c>
      <c r="B29" s="168"/>
      <c r="C29" s="171" t="s">
        <v>405</v>
      </c>
      <c r="D29" s="168" t="s">
        <v>58</v>
      </c>
      <c r="E29" s="168">
        <v>80</v>
      </c>
      <c r="F29" s="159"/>
      <c r="G29" s="159"/>
      <c r="H29" s="216"/>
      <c r="I29" s="216"/>
      <c r="J29" s="216"/>
      <c r="K29" s="216"/>
      <c r="L29" s="216"/>
      <c r="M29" s="216"/>
      <c r="N29" s="216"/>
      <c r="O29" s="216"/>
      <c r="P29" s="216"/>
      <c r="Z29" s="111"/>
      <c r="AA29" s="111"/>
      <c r="AB29" s="111"/>
      <c r="AC29" s="111"/>
      <c r="AD29" s="111"/>
      <c r="AE29" s="149"/>
      <c r="AF29" s="149"/>
      <c r="AG29" s="149"/>
      <c r="AH29" s="149"/>
      <c r="AI29" s="111"/>
      <c r="AJ29" s="111"/>
    </row>
    <row r="30" spans="1:36" ht="12.75">
      <c r="A30" s="167" t="s">
        <v>305</v>
      </c>
      <c r="B30" s="168"/>
      <c r="C30" s="171" t="s">
        <v>406</v>
      </c>
      <c r="D30" s="168" t="s">
        <v>299</v>
      </c>
      <c r="E30" s="168">
        <v>7</v>
      </c>
      <c r="F30" s="159"/>
      <c r="G30" s="159"/>
      <c r="H30" s="216"/>
      <c r="I30" s="216"/>
      <c r="J30" s="216"/>
      <c r="K30" s="216"/>
      <c r="L30" s="216"/>
      <c r="M30" s="216"/>
      <c r="N30" s="216"/>
      <c r="O30" s="216"/>
      <c r="P30" s="216"/>
      <c r="Z30" s="111"/>
      <c r="AA30" s="111"/>
      <c r="AB30" s="111"/>
      <c r="AC30" s="111"/>
      <c r="AD30" s="111"/>
      <c r="AE30" s="149"/>
      <c r="AF30" s="149"/>
      <c r="AG30" s="149"/>
      <c r="AH30" s="149"/>
      <c r="AI30" s="111"/>
      <c r="AJ30" s="111"/>
    </row>
    <row r="31" spans="1:36" ht="25.5">
      <c r="A31" s="167">
        <v>11</v>
      </c>
      <c r="B31" s="168"/>
      <c r="C31" s="172" t="s">
        <v>407</v>
      </c>
      <c r="D31" s="168" t="s">
        <v>299</v>
      </c>
      <c r="E31" s="168">
        <v>230</v>
      </c>
      <c r="F31" s="159"/>
      <c r="G31" s="159"/>
      <c r="H31" s="216"/>
      <c r="I31" s="216"/>
      <c r="J31" s="216"/>
      <c r="K31" s="216"/>
      <c r="L31" s="216"/>
      <c r="M31" s="216"/>
      <c r="N31" s="216"/>
      <c r="O31" s="216"/>
      <c r="P31" s="216"/>
      <c r="Z31" s="111"/>
      <c r="AA31" s="111"/>
      <c r="AB31" s="111"/>
      <c r="AC31" s="111"/>
      <c r="AD31" s="111"/>
      <c r="AE31" s="149"/>
      <c r="AF31" s="149"/>
      <c r="AG31" s="149"/>
      <c r="AH31" s="149"/>
      <c r="AI31" s="111"/>
      <c r="AJ31" s="111"/>
    </row>
    <row r="32" spans="1:36" ht="25.5">
      <c r="A32" s="167">
        <v>12</v>
      </c>
      <c r="B32" s="168"/>
      <c r="C32" s="210" t="s">
        <v>408</v>
      </c>
      <c r="D32" s="168" t="s">
        <v>299</v>
      </c>
      <c r="E32" s="168">
        <v>80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Z32" s="111"/>
      <c r="AA32" s="111"/>
      <c r="AB32" s="111"/>
      <c r="AC32" s="111"/>
      <c r="AD32" s="111"/>
      <c r="AE32" s="149"/>
      <c r="AF32" s="149"/>
      <c r="AG32" s="149"/>
      <c r="AH32" s="149"/>
      <c r="AI32" s="111"/>
      <c r="AJ32" s="111"/>
    </row>
    <row r="33" spans="1:36" ht="38.25">
      <c r="A33" s="167" t="s">
        <v>306</v>
      </c>
      <c r="B33" s="168"/>
      <c r="C33" s="210" t="s">
        <v>409</v>
      </c>
      <c r="D33" s="168" t="s">
        <v>299</v>
      </c>
      <c r="E33" s="168">
        <v>8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Z33" s="111"/>
      <c r="AA33" s="111"/>
      <c r="AB33" s="111"/>
      <c r="AC33" s="111"/>
      <c r="AD33" s="111"/>
      <c r="AE33" s="149"/>
      <c r="AF33" s="149"/>
      <c r="AG33" s="149"/>
      <c r="AH33" s="149"/>
      <c r="AI33" s="111"/>
      <c r="AJ33" s="111"/>
    </row>
    <row r="34" spans="1:36" ht="25.5">
      <c r="A34" s="167">
        <v>14</v>
      </c>
      <c r="B34" s="168"/>
      <c r="C34" s="210" t="s">
        <v>410</v>
      </c>
      <c r="D34" s="168" t="s">
        <v>299</v>
      </c>
      <c r="E34" s="168">
        <v>7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Z34" s="111"/>
      <c r="AA34" s="111"/>
      <c r="AB34" s="111"/>
      <c r="AC34" s="111"/>
      <c r="AD34" s="111"/>
      <c r="AE34" s="149"/>
      <c r="AF34" s="149"/>
      <c r="AG34" s="149"/>
      <c r="AH34" s="149"/>
      <c r="AI34" s="111"/>
      <c r="AJ34" s="111"/>
    </row>
    <row r="35" spans="1:36" ht="25.5">
      <c r="A35" s="167">
        <v>15</v>
      </c>
      <c r="B35" s="168"/>
      <c r="C35" s="172" t="s">
        <v>411</v>
      </c>
      <c r="D35" s="168" t="s">
        <v>58</v>
      </c>
      <c r="E35" s="168">
        <v>22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Z35" s="111"/>
      <c r="AA35" s="111"/>
      <c r="AB35" s="111"/>
      <c r="AC35" s="111"/>
      <c r="AD35" s="111"/>
      <c r="AE35" s="149"/>
      <c r="AF35" s="149"/>
      <c r="AG35" s="149"/>
      <c r="AH35" s="149"/>
      <c r="AI35" s="111"/>
      <c r="AJ35" s="111"/>
    </row>
    <row r="36" spans="1:36" ht="26.25" thickBot="1">
      <c r="A36" s="167">
        <v>16</v>
      </c>
      <c r="B36" s="168"/>
      <c r="C36" s="171" t="s">
        <v>66</v>
      </c>
      <c r="D36" s="168" t="s">
        <v>39</v>
      </c>
      <c r="E36" s="168">
        <v>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Z36" s="111"/>
      <c r="AA36" s="111"/>
      <c r="AB36" s="111"/>
      <c r="AC36" s="111"/>
      <c r="AD36" s="111"/>
      <c r="AE36" s="149"/>
      <c r="AF36" s="149"/>
      <c r="AG36" s="149"/>
      <c r="AH36" s="149"/>
      <c r="AI36" s="111"/>
      <c r="AJ36" s="111"/>
    </row>
    <row r="37" spans="1:36" ht="15" thickBot="1">
      <c r="A37" s="287" t="s">
        <v>69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7"/>
      <c r="L37" s="164"/>
      <c r="M37" s="164"/>
      <c r="N37" s="164"/>
      <c r="O37" s="164"/>
      <c r="P37" s="165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36" ht="12.75">
      <c r="A38" s="111"/>
      <c r="B38" s="111"/>
      <c r="C38" s="112"/>
      <c r="D38" s="112"/>
      <c r="E38" s="137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</row>
    <row r="39" spans="1:36" ht="12.75">
      <c r="A39" s="283" t="s">
        <v>5</v>
      </c>
      <c r="B39" s="283"/>
      <c r="C39" s="138"/>
      <c r="D39" s="284"/>
      <c r="E39" s="284"/>
      <c r="F39" s="111"/>
      <c r="G39" s="283" t="s">
        <v>27</v>
      </c>
      <c r="H39" s="283"/>
      <c r="I39" s="285"/>
      <c r="J39" s="285"/>
      <c r="K39" s="285"/>
      <c r="L39" s="285"/>
      <c r="M39" s="285"/>
      <c r="N39" s="286"/>
      <c r="O39" s="286"/>
      <c r="P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</row>
    <row r="40" spans="3:11" s="111" customFormat="1" ht="12.75">
      <c r="C40" s="139" t="s">
        <v>28</v>
      </c>
      <c r="D40" s="112"/>
      <c r="E40" s="112"/>
      <c r="K40" s="139" t="s">
        <v>28</v>
      </c>
    </row>
    <row r="41" spans="3:5" s="111" customFormat="1" ht="12.75">
      <c r="C41" s="112"/>
      <c r="D41" s="112"/>
      <c r="E41" s="112"/>
    </row>
    <row r="42" spans="1:8" s="111" customFormat="1" ht="12.75">
      <c r="A42" s="283" t="s">
        <v>6</v>
      </c>
      <c r="B42" s="283"/>
      <c r="C42" s="112"/>
      <c r="D42" s="112"/>
      <c r="E42" s="112"/>
      <c r="G42" s="283" t="s">
        <v>6</v>
      </c>
      <c r="H42" s="283"/>
    </row>
    <row r="43" spans="3:5" s="111" customFormat="1" ht="12.75">
      <c r="C43" s="112"/>
      <c r="D43" s="112"/>
      <c r="E43" s="112"/>
    </row>
    <row r="44" spans="3:5" s="111" customFormat="1" ht="12.75">
      <c r="C44" s="112"/>
      <c r="D44" s="112"/>
      <c r="E44" s="112"/>
    </row>
    <row r="45" spans="3:5" s="111" customFormat="1" ht="12.75">
      <c r="C45" s="112"/>
      <c r="D45" s="112"/>
      <c r="E45" s="112"/>
    </row>
    <row r="46" spans="3:5" s="111" customFormat="1" ht="12.75">
      <c r="C46" s="112"/>
      <c r="D46" s="112"/>
      <c r="E46" s="112"/>
    </row>
    <row r="47" spans="3:5" s="111" customFormat="1" ht="12.75">
      <c r="C47" s="112"/>
      <c r="D47" s="112"/>
      <c r="E47" s="112"/>
    </row>
    <row r="48" spans="3:5" s="111" customFormat="1" ht="12.75">
      <c r="C48" s="112"/>
      <c r="D48" s="112"/>
      <c r="E48" s="112"/>
    </row>
    <row r="49" spans="3:5" s="111" customFormat="1" ht="12.75">
      <c r="C49" s="112"/>
      <c r="D49" s="112"/>
      <c r="E49" s="112"/>
    </row>
    <row r="50" spans="3:5" s="111" customFormat="1" ht="12.75">
      <c r="C50" s="112"/>
      <c r="D50" s="112"/>
      <c r="E50" s="112"/>
    </row>
    <row r="51" spans="3:5" s="111" customFormat="1" ht="12.75">
      <c r="C51" s="112"/>
      <c r="D51" s="112"/>
      <c r="E51" s="112"/>
    </row>
    <row r="52" spans="3:5" s="111" customFormat="1" ht="12.75">
      <c r="C52" s="112"/>
      <c r="D52" s="112"/>
      <c r="E52" s="112"/>
    </row>
    <row r="53" spans="3:5" s="111" customFormat="1" ht="12.75">
      <c r="C53" s="112"/>
      <c r="D53" s="112"/>
      <c r="E53" s="112"/>
    </row>
    <row r="54" spans="3:5" s="111" customFormat="1" ht="12.75">
      <c r="C54" s="112"/>
      <c r="D54" s="112"/>
      <c r="E54" s="112"/>
    </row>
    <row r="55" spans="3:5" s="111" customFormat="1" ht="12.75">
      <c r="C55" s="112"/>
      <c r="D55" s="112"/>
      <c r="E55" s="112"/>
    </row>
    <row r="56" spans="3:5" s="111" customFormat="1" ht="12.75">
      <c r="C56" s="112"/>
      <c r="D56" s="112"/>
      <c r="E56" s="112"/>
    </row>
    <row r="57" spans="3:5" s="111" customFormat="1" ht="12.75">
      <c r="C57" s="112"/>
      <c r="D57" s="112"/>
      <c r="E57" s="112"/>
    </row>
    <row r="58" spans="3:5" s="111" customFormat="1" ht="12.75">
      <c r="C58" s="112"/>
      <c r="D58" s="112"/>
      <c r="E58" s="112"/>
    </row>
    <row r="59" spans="3:5" s="111" customFormat="1" ht="12.75">
      <c r="C59" s="112"/>
      <c r="D59" s="112"/>
      <c r="E59" s="112"/>
    </row>
    <row r="60" spans="3:5" s="111" customFormat="1" ht="12.75">
      <c r="C60" s="112"/>
      <c r="D60" s="112"/>
      <c r="E60" s="112"/>
    </row>
    <row r="61" spans="3:5" s="111" customFormat="1" ht="12.75">
      <c r="C61" s="112"/>
      <c r="D61" s="112"/>
      <c r="E61" s="112"/>
    </row>
    <row r="62" spans="3:5" s="111" customFormat="1" ht="12.75">
      <c r="C62" s="112"/>
      <c r="D62" s="112"/>
      <c r="E62" s="112"/>
    </row>
    <row r="63" spans="3:5" s="111" customFormat="1" ht="12.75">
      <c r="C63" s="112"/>
      <c r="D63" s="112"/>
      <c r="E63" s="112"/>
    </row>
    <row r="64" spans="3:5" s="111" customFormat="1" ht="12.75">
      <c r="C64" s="112"/>
      <c r="D64" s="112"/>
      <c r="E64" s="112"/>
    </row>
    <row r="65" spans="3:5" s="111" customFormat="1" ht="12.75">
      <c r="C65" s="112"/>
      <c r="D65" s="112"/>
      <c r="E65" s="112"/>
    </row>
    <row r="66" spans="3:5" s="111" customFormat="1" ht="12.75">
      <c r="C66" s="112"/>
      <c r="D66" s="112"/>
      <c r="E66" s="112"/>
    </row>
    <row r="67" spans="3:5" s="111" customFormat="1" ht="12.75">
      <c r="C67" s="112"/>
      <c r="D67" s="112"/>
      <c r="E67" s="112"/>
    </row>
    <row r="68" spans="3:5" s="111" customFormat="1" ht="12.75">
      <c r="C68" s="112"/>
      <c r="D68" s="112"/>
      <c r="E68" s="112"/>
    </row>
    <row r="69" spans="3:5" s="111" customFormat="1" ht="12.75">
      <c r="C69" s="112"/>
      <c r="D69" s="112"/>
      <c r="E69" s="112"/>
    </row>
    <row r="70" spans="3:5" s="111" customFormat="1" ht="12.75">
      <c r="C70" s="112"/>
      <c r="D70" s="112"/>
      <c r="E70" s="112"/>
    </row>
    <row r="71" spans="3:5" s="111" customFormat="1" ht="12.75">
      <c r="C71" s="112"/>
      <c r="D71" s="112"/>
      <c r="E71" s="112"/>
    </row>
    <row r="72" spans="3:5" s="111" customFormat="1" ht="12.75">
      <c r="C72" s="112"/>
      <c r="D72" s="112"/>
      <c r="E72" s="112"/>
    </row>
    <row r="73" spans="3:5" s="111" customFormat="1" ht="12.75">
      <c r="C73" s="112"/>
      <c r="D73" s="112"/>
      <c r="E73" s="112"/>
    </row>
    <row r="74" spans="3:5" s="111" customFormat="1" ht="12.75">
      <c r="C74" s="112"/>
      <c r="D74" s="112"/>
      <c r="E74" s="112"/>
    </row>
    <row r="75" spans="3:5" s="111" customFormat="1" ht="12.75">
      <c r="C75" s="112"/>
      <c r="D75" s="112"/>
      <c r="E75" s="112"/>
    </row>
    <row r="76" spans="3:5" s="111" customFormat="1" ht="12.75">
      <c r="C76" s="112"/>
      <c r="D76" s="112"/>
      <c r="E76" s="112"/>
    </row>
    <row r="77" spans="3:5" s="111" customFormat="1" ht="12.75">
      <c r="C77" s="112"/>
      <c r="D77" s="112"/>
      <c r="E77" s="112"/>
    </row>
    <row r="78" spans="3:5" s="111" customFormat="1" ht="12.75">
      <c r="C78" s="112"/>
      <c r="D78" s="112"/>
      <c r="E78" s="112"/>
    </row>
    <row r="79" spans="3:5" s="111" customFormat="1" ht="12.75">
      <c r="C79" s="112"/>
      <c r="D79" s="112"/>
      <c r="E79" s="112"/>
    </row>
    <row r="80" spans="3:5" s="111" customFormat="1" ht="12.75">
      <c r="C80" s="112"/>
      <c r="D80" s="112"/>
      <c r="E80" s="112"/>
    </row>
    <row r="81" spans="3:5" s="111" customFormat="1" ht="12.75">
      <c r="C81" s="112"/>
      <c r="D81" s="112"/>
      <c r="E81" s="112"/>
    </row>
    <row r="82" spans="3:5" s="111" customFormat="1" ht="12.75">
      <c r="C82" s="112"/>
      <c r="D82" s="112"/>
      <c r="E82" s="112"/>
    </row>
    <row r="83" spans="3:5" s="111" customFormat="1" ht="12.75">
      <c r="C83" s="112"/>
      <c r="D83" s="112"/>
      <c r="E83" s="112"/>
    </row>
    <row r="84" spans="3:5" s="111" customFormat="1" ht="12.75">
      <c r="C84" s="112"/>
      <c r="D84" s="112"/>
      <c r="E84" s="112"/>
    </row>
    <row r="85" spans="3:5" s="111" customFormat="1" ht="12.75">
      <c r="C85" s="112"/>
      <c r="D85" s="112"/>
      <c r="E85" s="112"/>
    </row>
    <row r="86" spans="3:5" s="111" customFormat="1" ht="12.75">
      <c r="C86" s="112"/>
      <c r="D86" s="112"/>
      <c r="E86" s="112"/>
    </row>
    <row r="87" spans="3:5" s="111" customFormat="1" ht="12.75">
      <c r="C87" s="112"/>
      <c r="D87" s="112"/>
      <c r="E87" s="112"/>
    </row>
    <row r="88" spans="3:5" s="111" customFormat="1" ht="12.75">
      <c r="C88" s="112"/>
      <c r="D88" s="112"/>
      <c r="E88" s="112"/>
    </row>
    <row r="89" spans="3:5" s="111" customFormat="1" ht="12.75">
      <c r="C89" s="112"/>
      <c r="D89" s="112"/>
      <c r="E89" s="112"/>
    </row>
    <row r="90" spans="3:5" s="111" customFormat="1" ht="12.75">
      <c r="C90" s="112"/>
      <c r="D90" s="112"/>
      <c r="E90" s="112"/>
    </row>
    <row r="91" spans="3:5" s="111" customFormat="1" ht="12.75">
      <c r="C91" s="112"/>
      <c r="D91" s="112"/>
      <c r="E91" s="112"/>
    </row>
    <row r="92" spans="3:5" s="111" customFormat="1" ht="12.75">
      <c r="C92" s="112"/>
      <c r="D92" s="112"/>
      <c r="E92" s="112"/>
    </row>
    <row r="93" spans="3:5" s="111" customFormat="1" ht="12.75">
      <c r="C93" s="112"/>
      <c r="D93" s="112"/>
      <c r="E93" s="112"/>
    </row>
    <row r="94" spans="3:5" s="111" customFormat="1" ht="12.75">
      <c r="C94" s="112"/>
      <c r="D94" s="112"/>
      <c r="E94" s="112"/>
    </row>
    <row r="95" spans="3:5" s="111" customFormat="1" ht="12.75">
      <c r="C95" s="112"/>
      <c r="D95" s="112"/>
      <c r="E95" s="112"/>
    </row>
    <row r="96" spans="3:5" s="111" customFormat="1" ht="12.75">
      <c r="C96" s="112"/>
      <c r="D96" s="112"/>
      <c r="E96" s="112"/>
    </row>
    <row r="97" spans="3:5" s="111" customFormat="1" ht="12.75">
      <c r="C97" s="112"/>
      <c r="D97" s="112"/>
      <c r="E97" s="112"/>
    </row>
    <row r="98" spans="3:5" s="111" customFormat="1" ht="12.75">
      <c r="C98" s="112"/>
      <c r="D98" s="112"/>
      <c r="E98" s="112"/>
    </row>
    <row r="99" spans="3:5" s="111" customFormat="1" ht="12.75">
      <c r="C99" s="112"/>
      <c r="D99" s="112"/>
      <c r="E99" s="112"/>
    </row>
    <row r="100" spans="3:5" s="111" customFormat="1" ht="12.75">
      <c r="C100" s="112"/>
      <c r="D100" s="112"/>
      <c r="E100" s="112"/>
    </row>
    <row r="101" spans="3:5" s="111" customFormat="1" ht="12.75">
      <c r="C101" s="112"/>
      <c r="D101" s="112"/>
      <c r="E101" s="112"/>
    </row>
    <row r="102" spans="3:5" s="111" customFormat="1" ht="12.75">
      <c r="C102" s="112"/>
      <c r="D102" s="112"/>
      <c r="E102" s="112"/>
    </row>
    <row r="103" spans="3:5" s="111" customFormat="1" ht="12.75">
      <c r="C103" s="112"/>
      <c r="D103" s="112"/>
      <c r="E103" s="112"/>
    </row>
    <row r="104" spans="3:5" s="111" customFormat="1" ht="12.75">
      <c r="C104" s="112"/>
      <c r="D104" s="112"/>
      <c r="E104" s="112"/>
    </row>
    <row r="105" spans="3:5" s="111" customFormat="1" ht="12.75">
      <c r="C105" s="112"/>
      <c r="D105" s="112"/>
      <c r="E105" s="112"/>
    </row>
    <row r="106" spans="3:5" s="111" customFormat="1" ht="12.75">
      <c r="C106" s="112"/>
      <c r="D106" s="112"/>
      <c r="E106" s="112"/>
    </row>
    <row r="107" spans="3:5" s="111" customFormat="1" ht="12.75">
      <c r="C107" s="112"/>
      <c r="D107" s="112"/>
      <c r="E107" s="112"/>
    </row>
    <row r="108" spans="3:5" s="111" customFormat="1" ht="12.75">
      <c r="C108" s="112"/>
      <c r="D108" s="112"/>
      <c r="E108" s="112"/>
    </row>
    <row r="109" spans="3:5" s="111" customFormat="1" ht="12.75">
      <c r="C109" s="112"/>
      <c r="D109" s="112"/>
      <c r="E109" s="112"/>
    </row>
    <row r="110" spans="3:5" s="111" customFormat="1" ht="12.75">
      <c r="C110" s="112"/>
      <c r="D110" s="112"/>
      <c r="E110" s="112"/>
    </row>
    <row r="111" spans="3:5" s="111" customFormat="1" ht="12.75">
      <c r="C111" s="112"/>
      <c r="D111" s="112"/>
      <c r="E111" s="112"/>
    </row>
    <row r="112" spans="3:5" s="111" customFormat="1" ht="12.75">
      <c r="C112" s="112"/>
      <c r="D112" s="112"/>
      <c r="E112" s="112"/>
    </row>
    <row r="113" spans="3:5" s="111" customFormat="1" ht="12.75">
      <c r="C113" s="112"/>
      <c r="D113" s="112"/>
      <c r="E113" s="112"/>
    </row>
    <row r="114" spans="3:5" s="111" customFormat="1" ht="12.75">
      <c r="C114" s="112"/>
      <c r="D114" s="112"/>
      <c r="E114" s="112"/>
    </row>
    <row r="115" spans="3:5" s="111" customFormat="1" ht="12.75">
      <c r="C115" s="112"/>
      <c r="D115" s="112"/>
      <c r="E115" s="112"/>
    </row>
    <row r="116" spans="3:5" s="111" customFormat="1" ht="12.75">
      <c r="C116" s="112"/>
      <c r="D116" s="112"/>
      <c r="E116" s="112"/>
    </row>
    <row r="117" spans="3:5" s="111" customFormat="1" ht="12.75">
      <c r="C117" s="112"/>
      <c r="D117" s="112"/>
      <c r="E117" s="112"/>
    </row>
    <row r="118" spans="3:5" s="111" customFormat="1" ht="12.75">
      <c r="C118" s="112"/>
      <c r="D118" s="112"/>
      <c r="E118" s="112"/>
    </row>
    <row r="119" spans="3:5" s="111" customFormat="1" ht="12.75">
      <c r="C119" s="112"/>
      <c r="D119" s="112"/>
      <c r="E119" s="112"/>
    </row>
    <row r="120" spans="3:5" s="111" customFormat="1" ht="12.75">
      <c r="C120" s="112"/>
      <c r="D120" s="112"/>
      <c r="E120" s="112"/>
    </row>
    <row r="121" spans="3:5" s="111" customFormat="1" ht="12.75">
      <c r="C121" s="112"/>
      <c r="D121" s="112"/>
      <c r="E121" s="112"/>
    </row>
    <row r="122" spans="3:5" s="111" customFormat="1" ht="12.75">
      <c r="C122" s="112"/>
      <c r="D122" s="112"/>
      <c r="E122" s="112"/>
    </row>
    <row r="123" spans="3:5" s="111" customFormat="1" ht="12.75">
      <c r="C123" s="112"/>
      <c r="D123" s="112"/>
      <c r="E123" s="112"/>
    </row>
    <row r="124" spans="3:5" s="111" customFormat="1" ht="12.75">
      <c r="C124" s="112"/>
      <c r="D124" s="112"/>
      <c r="E124" s="112"/>
    </row>
    <row r="125" spans="3:5" s="111" customFormat="1" ht="12.75">
      <c r="C125" s="112"/>
      <c r="D125" s="112"/>
      <c r="E125" s="112"/>
    </row>
    <row r="126" spans="3:5" s="111" customFormat="1" ht="12.75">
      <c r="C126" s="112"/>
      <c r="D126" s="112"/>
      <c r="E126" s="112"/>
    </row>
    <row r="127" spans="3:5" s="111" customFormat="1" ht="12.75">
      <c r="C127" s="112"/>
      <c r="D127" s="112"/>
      <c r="E127" s="112"/>
    </row>
    <row r="128" spans="3:5" s="111" customFormat="1" ht="12.75">
      <c r="C128" s="112"/>
      <c r="D128" s="112"/>
      <c r="E128" s="112"/>
    </row>
    <row r="129" spans="3:5" s="111" customFormat="1" ht="12.75">
      <c r="C129" s="112"/>
      <c r="D129" s="112"/>
      <c r="E129" s="112"/>
    </row>
    <row r="130" spans="3:5" s="111" customFormat="1" ht="12.75">
      <c r="C130" s="112"/>
      <c r="D130" s="112"/>
      <c r="E130" s="112"/>
    </row>
    <row r="131" spans="3:5" s="111" customFormat="1" ht="12.75">
      <c r="C131" s="112"/>
      <c r="D131" s="112"/>
      <c r="E131" s="112"/>
    </row>
    <row r="132" spans="3:5" s="111" customFormat="1" ht="12.75">
      <c r="C132" s="112"/>
      <c r="D132" s="112"/>
      <c r="E132" s="112"/>
    </row>
    <row r="133" spans="3:5" s="111" customFormat="1" ht="12.75">
      <c r="C133" s="112"/>
      <c r="D133" s="112"/>
      <c r="E133" s="112"/>
    </row>
    <row r="134" spans="3:5" s="111" customFormat="1" ht="12.75">
      <c r="C134" s="112"/>
      <c r="D134" s="112"/>
      <c r="E134" s="112"/>
    </row>
    <row r="135" spans="3:5" s="111" customFormat="1" ht="12.75">
      <c r="C135" s="112"/>
      <c r="D135" s="112"/>
      <c r="E135" s="112"/>
    </row>
    <row r="136" spans="3:5" s="111" customFormat="1" ht="12.75">
      <c r="C136" s="112"/>
      <c r="D136" s="112"/>
      <c r="E136" s="112"/>
    </row>
    <row r="137" spans="3:5" s="111" customFormat="1" ht="12.75">
      <c r="C137" s="112"/>
      <c r="D137" s="112"/>
      <c r="E137" s="112"/>
    </row>
    <row r="138" spans="3:5" s="111" customFormat="1" ht="12.75">
      <c r="C138" s="112"/>
      <c r="D138" s="112"/>
      <c r="E138" s="112"/>
    </row>
    <row r="139" spans="3:5" s="111" customFormat="1" ht="12.75">
      <c r="C139" s="112"/>
      <c r="D139" s="112"/>
      <c r="E139" s="112"/>
    </row>
    <row r="140" spans="3:5" s="111" customFormat="1" ht="12.75">
      <c r="C140" s="112"/>
      <c r="D140" s="112"/>
      <c r="E140" s="112"/>
    </row>
    <row r="141" spans="3:5" s="111" customFormat="1" ht="12.75">
      <c r="C141" s="112"/>
      <c r="D141" s="112"/>
      <c r="E141" s="112"/>
    </row>
    <row r="142" spans="3:5" s="111" customFormat="1" ht="12.75">
      <c r="C142" s="112"/>
      <c r="D142" s="112"/>
      <c r="E142" s="112"/>
    </row>
    <row r="143" spans="3:5" s="111" customFormat="1" ht="12.75">
      <c r="C143" s="112"/>
      <c r="D143" s="112"/>
      <c r="E143" s="112"/>
    </row>
    <row r="144" spans="3:5" s="111" customFormat="1" ht="12.75">
      <c r="C144" s="112"/>
      <c r="D144" s="112"/>
      <c r="E144" s="112"/>
    </row>
    <row r="145" spans="3:5" s="111" customFormat="1" ht="12.75">
      <c r="C145" s="112"/>
      <c r="D145" s="112"/>
      <c r="E145" s="112"/>
    </row>
    <row r="146" spans="3:5" s="111" customFormat="1" ht="12.75">
      <c r="C146" s="112"/>
      <c r="D146" s="112"/>
      <c r="E146" s="112"/>
    </row>
    <row r="147" spans="3:5" s="111" customFormat="1" ht="12.75">
      <c r="C147" s="112"/>
      <c r="D147" s="112"/>
      <c r="E147" s="112"/>
    </row>
    <row r="148" spans="3:5" s="111" customFormat="1" ht="12.75">
      <c r="C148" s="112"/>
      <c r="D148" s="112"/>
      <c r="E148" s="112"/>
    </row>
    <row r="149" spans="3:5" s="111" customFormat="1" ht="12.75">
      <c r="C149" s="112"/>
      <c r="D149" s="112"/>
      <c r="E149" s="112"/>
    </row>
    <row r="150" spans="3:5" s="111" customFormat="1" ht="12.75">
      <c r="C150" s="112"/>
      <c r="D150" s="112"/>
      <c r="E150" s="112"/>
    </row>
    <row r="151" spans="3:5" s="111" customFormat="1" ht="12.75">
      <c r="C151" s="112"/>
      <c r="D151" s="112"/>
      <c r="E151" s="112"/>
    </row>
    <row r="152" spans="3:5" s="111" customFormat="1" ht="12.75">
      <c r="C152" s="112"/>
      <c r="D152" s="112"/>
      <c r="E152" s="112"/>
    </row>
    <row r="153" spans="3:5" s="111" customFormat="1" ht="12.75">
      <c r="C153" s="112"/>
      <c r="D153" s="112"/>
      <c r="E153" s="112"/>
    </row>
    <row r="154" spans="3:5" s="111" customFormat="1" ht="12.75">
      <c r="C154" s="112"/>
      <c r="D154" s="112"/>
      <c r="E154" s="112"/>
    </row>
    <row r="155" spans="3:5" s="111" customFormat="1" ht="12.75">
      <c r="C155" s="112"/>
      <c r="D155" s="112"/>
      <c r="E155" s="112"/>
    </row>
    <row r="156" spans="3:5" s="111" customFormat="1" ht="12.75">
      <c r="C156" s="112"/>
      <c r="D156" s="112"/>
      <c r="E156" s="112"/>
    </row>
    <row r="157" spans="3:5" s="111" customFormat="1" ht="12.75">
      <c r="C157" s="112"/>
      <c r="D157" s="112"/>
      <c r="E157" s="112"/>
    </row>
    <row r="158" spans="3:5" s="111" customFormat="1" ht="12.75">
      <c r="C158" s="112"/>
      <c r="D158" s="112"/>
      <c r="E158" s="112"/>
    </row>
    <row r="159" spans="3:5" s="111" customFormat="1" ht="12.75">
      <c r="C159" s="112"/>
      <c r="D159" s="112"/>
      <c r="E159" s="112"/>
    </row>
    <row r="160" spans="3:5" s="111" customFormat="1" ht="12.75">
      <c r="C160" s="112"/>
      <c r="D160" s="112"/>
      <c r="E160" s="112"/>
    </row>
    <row r="161" spans="3:5" s="111" customFormat="1" ht="12.75">
      <c r="C161" s="112"/>
      <c r="D161" s="112"/>
      <c r="E161" s="112"/>
    </row>
    <row r="162" spans="3:5" s="111" customFormat="1" ht="12.75">
      <c r="C162" s="112"/>
      <c r="D162" s="112"/>
      <c r="E162" s="112"/>
    </row>
    <row r="163" spans="3:5" s="111" customFormat="1" ht="12.75">
      <c r="C163" s="112"/>
      <c r="D163" s="112"/>
      <c r="E163" s="112"/>
    </row>
    <row r="164" spans="3:5" s="111" customFormat="1" ht="12.75">
      <c r="C164" s="112"/>
      <c r="D164" s="112"/>
      <c r="E164" s="112"/>
    </row>
    <row r="165" spans="3:5" s="111" customFormat="1" ht="12.75">
      <c r="C165" s="112"/>
      <c r="D165" s="112"/>
      <c r="E165" s="112"/>
    </row>
    <row r="166" spans="3:5" s="111" customFormat="1" ht="12.75">
      <c r="C166" s="112"/>
      <c r="D166" s="112"/>
      <c r="E166" s="112"/>
    </row>
    <row r="167" spans="3:5" s="111" customFormat="1" ht="12.75">
      <c r="C167" s="112"/>
      <c r="D167" s="112"/>
      <c r="E167" s="112"/>
    </row>
    <row r="168" spans="3:5" s="111" customFormat="1" ht="12.75">
      <c r="C168" s="112"/>
      <c r="D168" s="112"/>
      <c r="E168" s="112"/>
    </row>
    <row r="169" spans="3:5" s="111" customFormat="1" ht="12.75">
      <c r="C169" s="112"/>
      <c r="D169" s="112"/>
      <c r="E169" s="112"/>
    </row>
    <row r="170" spans="3:5" s="111" customFormat="1" ht="12.75">
      <c r="C170" s="112"/>
      <c r="D170" s="112"/>
      <c r="E170" s="112"/>
    </row>
    <row r="171" spans="3:5" s="111" customFormat="1" ht="12.75">
      <c r="C171" s="112"/>
      <c r="D171" s="112"/>
      <c r="E171" s="112"/>
    </row>
    <row r="172" spans="3:5" s="111" customFormat="1" ht="12.75">
      <c r="C172" s="112"/>
      <c r="D172" s="112"/>
      <c r="E172" s="112"/>
    </row>
    <row r="173" spans="3:5" s="111" customFormat="1" ht="12.75">
      <c r="C173" s="112"/>
      <c r="D173" s="112"/>
      <c r="E173" s="112"/>
    </row>
    <row r="174" spans="3:5" s="111" customFormat="1" ht="12.75">
      <c r="C174" s="112"/>
      <c r="D174" s="112"/>
      <c r="E174" s="112"/>
    </row>
    <row r="175" spans="3:5" s="111" customFormat="1" ht="12.75">
      <c r="C175" s="112"/>
      <c r="D175" s="112"/>
      <c r="E175" s="112"/>
    </row>
    <row r="176" spans="3:5" s="111" customFormat="1" ht="12.75">
      <c r="C176" s="112"/>
      <c r="D176" s="112"/>
      <c r="E176" s="112"/>
    </row>
    <row r="177" spans="3:5" s="111" customFormat="1" ht="12.75">
      <c r="C177" s="112"/>
      <c r="D177" s="112"/>
      <c r="E177" s="112"/>
    </row>
    <row r="178" spans="3:5" s="111" customFormat="1" ht="12.75">
      <c r="C178" s="112"/>
      <c r="D178" s="112"/>
      <c r="E178" s="112"/>
    </row>
    <row r="179" spans="3:5" s="111" customFormat="1" ht="12.75">
      <c r="C179" s="112"/>
      <c r="D179" s="112"/>
      <c r="E179" s="112"/>
    </row>
    <row r="180" spans="3:5" s="111" customFormat="1" ht="12.75">
      <c r="C180" s="112"/>
      <c r="D180" s="112"/>
      <c r="E180" s="112"/>
    </row>
    <row r="181" spans="3:5" s="111" customFormat="1" ht="12.75">
      <c r="C181" s="112"/>
      <c r="D181" s="112"/>
      <c r="E181" s="112"/>
    </row>
    <row r="182" spans="3:5" s="111" customFormat="1" ht="12.75">
      <c r="C182" s="112"/>
      <c r="D182" s="112"/>
      <c r="E182" s="112"/>
    </row>
    <row r="183" spans="3:5" s="111" customFormat="1" ht="12.75">
      <c r="C183" s="112"/>
      <c r="D183" s="112"/>
      <c r="E183" s="112"/>
    </row>
    <row r="184" spans="3:5" s="111" customFormat="1" ht="12.75">
      <c r="C184" s="112"/>
      <c r="D184" s="112"/>
      <c r="E184" s="112"/>
    </row>
    <row r="185" spans="3:5" s="111" customFormat="1" ht="12.75">
      <c r="C185" s="112"/>
      <c r="D185" s="112"/>
      <c r="E185" s="112"/>
    </row>
    <row r="186" spans="3:5" s="111" customFormat="1" ht="12.75">
      <c r="C186" s="112"/>
      <c r="D186" s="112"/>
      <c r="E186" s="112"/>
    </row>
    <row r="187" spans="3:5" s="111" customFormat="1" ht="12.75">
      <c r="C187" s="112"/>
      <c r="D187" s="112"/>
      <c r="E187" s="112"/>
    </row>
    <row r="188" spans="3:5" s="111" customFormat="1" ht="12.75">
      <c r="C188" s="112"/>
      <c r="D188" s="112"/>
      <c r="E188" s="112"/>
    </row>
    <row r="189" spans="3:5" s="111" customFormat="1" ht="12.75">
      <c r="C189" s="112"/>
      <c r="D189" s="112"/>
      <c r="E189" s="112"/>
    </row>
    <row r="190" spans="3:5" s="111" customFormat="1" ht="12.75">
      <c r="C190" s="112"/>
      <c r="D190" s="112"/>
      <c r="E190" s="112"/>
    </row>
    <row r="191" spans="3:5" s="111" customFormat="1" ht="12.75">
      <c r="C191" s="112"/>
      <c r="D191" s="112"/>
      <c r="E191" s="112"/>
    </row>
    <row r="192" spans="3:5" s="111" customFormat="1" ht="12.75">
      <c r="C192" s="112"/>
      <c r="D192" s="112"/>
      <c r="E192" s="112"/>
    </row>
    <row r="193" spans="3:5" s="111" customFormat="1" ht="12.75">
      <c r="C193" s="112"/>
      <c r="D193" s="112"/>
      <c r="E193" s="112"/>
    </row>
    <row r="194" spans="3:5" s="111" customFormat="1" ht="12.75">
      <c r="C194" s="112"/>
      <c r="D194" s="112"/>
      <c r="E194" s="112"/>
    </row>
    <row r="195" spans="3:5" s="111" customFormat="1" ht="12.75">
      <c r="C195" s="112"/>
      <c r="D195" s="112"/>
      <c r="E195" s="112"/>
    </row>
    <row r="196" spans="3:5" s="111" customFormat="1" ht="12.75">
      <c r="C196" s="112"/>
      <c r="D196" s="112"/>
      <c r="E196" s="112"/>
    </row>
    <row r="197" spans="3:5" s="111" customFormat="1" ht="12.75">
      <c r="C197" s="112"/>
      <c r="D197" s="112"/>
      <c r="E197" s="112"/>
    </row>
    <row r="198" spans="3:5" s="111" customFormat="1" ht="12.75">
      <c r="C198" s="112"/>
      <c r="D198" s="112"/>
      <c r="E198" s="112"/>
    </row>
    <row r="199" spans="3:5" s="111" customFormat="1" ht="12.75">
      <c r="C199" s="112"/>
      <c r="D199" s="112"/>
      <c r="E199" s="112"/>
    </row>
    <row r="200" spans="3:5" s="111" customFormat="1" ht="12.75">
      <c r="C200" s="112"/>
      <c r="D200" s="112"/>
      <c r="E200" s="112"/>
    </row>
    <row r="201" spans="3:5" s="111" customFormat="1" ht="12.75">
      <c r="C201" s="112"/>
      <c r="D201" s="112"/>
      <c r="E201" s="112"/>
    </row>
    <row r="202" spans="3:5" s="111" customFormat="1" ht="12.75">
      <c r="C202" s="112"/>
      <c r="D202" s="112"/>
      <c r="E202" s="112"/>
    </row>
    <row r="203" spans="3:5" s="111" customFormat="1" ht="12.75">
      <c r="C203" s="112"/>
      <c r="D203" s="112"/>
      <c r="E203" s="112"/>
    </row>
    <row r="204" spans="3:5" s="111" customFormat="1" ht="12.75">
      <c r="C204" s="112"/>
      <c r="D204" s="112"/>
      <c r="E204" s="112"/>
    </row>
    <row r="205" spans="3:5" s="111" customFormat="1" ht="12.75">
      <c r="C205" s="112"/>
      <c r="D205" s="112"/>
      <c r="E205" s="112"/>
    </row>
    <row r="206" spans="3:5" s="111" customFormat="1" ht="12.75">
      <c r="C206" s="112"/>
      <c r="D206" s="112"/>
      <c r="E206" s="112"/>
    </row>
    <row r="207" spans="3:5" s="111" customFormat="1" ht="12.75">
      <c r="C207" s="112"/>
      <c r="D207" s="112"/>
      <c r="E207" s="112"/>
    </row>
    <row r="208" spans="3:5" s="111" customFormat="1" ht="12.75">
      <c r="C208" s="112"/>
      <c r="D208" s="112"/>
      <c r="E208" s="112"/>
    </row>
    <row r="209" spans="3:5" s="111" customFormat="1" ht="12.75">
      <c r="C209" s="112"/>
      <c r="D209" s="112"/>
      <c r="E209" s="112"/>
    </row>
    <row r="210" spans="3:5" s="111" customFormat="1" ht="12.75">
      <c r="C210" s="112"/>
      <c r="D210" s="112"/>
      <c r="E210" s="112"/>
    </row>
    <row r="211" spans="3:5" s="111" customFormat="1" ht="12.75">
      <c r="C211" s="112"/>
      <c r="D211" s="112"/>
      <c r="E211" s="112"/>
    </row>
    <row r="212" spans="3:5" s="111" customFormat="1" ht="12.75">
      <c r="C212" s="112"/>
      <c r="D212" s="112"/>
      <c r="E212" s="112"/>
    </row>
    <row r="213" spans="3:5" s="111" customFormat="1" ht="12.75">
      <c r="C213" s="112"/>
      <c r="D213" s="112"/>
      <c r="E213" s="112"/>
    </row>
    <row r="214" spans="3:5" s="111" customFormat="1" ht="12.75">
      <c r="C214" s="112"/>
      <c r="D214" s="112"/>
      <c r="E214" s="112"/>
    </row>
    <row r="215" spans="3:5" s="111" customFormat="1" ht="12.75">
      <c r="C215" s="112"/>
      <c r="D215" s="112"/>
      <c r="E215" s="112"/>
    </row>
    <row r="216" spans="3:5" s="111" customFormat="1" ht="12.75">
      <c r="C216" s="112"/>
      <c r="D216" s="112"/>
      <c r="E216" s="112"/>
    </row>
    <row r="217" spans="3:5" s="111" customFormat="1" ht="12.75">
      <c r="C217" s="112"/>
      <c r="D217" s="112"/>
      <c r="E217" s="112"/>
    </row>
    <row r="218" spans="3:5" s="111" customFormat="1" ht="12.75">
      <c r="C218" s="112"/>
      <c r="D218" s="112"/>
      <c r="E218" s="112"/>
    </row>
    <row r="219" spans="3:5" s="111" customFormat="1" ht="12.75">
      <c r="C219" s="112"/>
      <c r="D219" s="112"/>
      <c r="E219" s="112"/>
    </row>
    <row r="220" spans="3:5" s="111" customFormat="1" ht="12.75">
      <c r="C220" s="112"/>
      <c r="D220" s="112"/>
      <c r="E220" s="112"/>
    </row>
    <row r="221" spans="3:5" s="111" customFormat="1" ht="12.75">
      <c r="C221" s="112"/>
      <c r="D221" s="112"/>
      <c r="E221" s="112"/>
    </row>
    <row r="222" spans="3:5" s="111" customFormat="1" ht="12.75">
      <c r="C222" s="112"/>
      <c r="D222" s="112"/>
      <c r="E222" s="112"/>
    </row>
    <row r="223" spans="3:5" s="111" customFormat="1" ht="12.75">
      <c r="C223" s="112"/>
      <c r="D223" s="112"/>
      <c r="E223" s="112"/>
    </row>
    <row r="224" spans="3:5" s="111" customFormat="1" ht="12.75">
      <c r="C224" s="112"/>
      <c r="D224" s="112"/>
      <c r="E224" s="112"/>
    </row>
    <row r="225" spans="3:5" s="111" customFormat="1" ht="12.75">
      <c r="C225" s="112"/>
      <c r="D225" s="112"/>
      <c r="E225" s="112"/>
    </row>
    <row r="226" spans="3:5" s="111" customFormat="1" ht="12.75">
      <c r="C226" s="112"/>
      <c r="D226" s="112"/>
      <c r="E226" s="112"/>
    </row>
    <row r="227" spans="3:5" s="111" customFormat="1" ht="12.75">
      <c r="C227" s="112"/>
      <c r="D227" s="112"/>
      <c r="E227" s="112"/>
    </row>
    <row r="228" spans="3:5" s="111" customFormat="1" ht="12.75">
      <c r="C228" s="112"/>
      <c r="D228" s="112"/>
      <c r="E228" s="112"/>
    </row>
    <row r="229" spans="3:5" s="111" customFormat="1" ht="12.75">
      <c r="C229" s="112"/>
      <c r="D229" s="112"/>
      <c r="E229" s="112"/>
    </row>
    <row r="230" spans="3:5" s="111" customFormat="1" ht="12.75">
      <c r="C230" s="112"/>
      <c r="D230" s="112"/>
      <c r="E230" s="112"/>
    </row>
    <row r="231" spans="3:5" s="111" customFormat="1" ht="12.75">
      <c r="C231" s="112"/>
      <c r="D231" s="112"/>
      <c r="E231" s="112"/>
    </row>
    <row r="232" spans="3:5" s="111" customFormat="1" ht="12.75">
      <c r="C232" s="112"/>
      <c r="D232" s="112"/>
      <c r="E232" s="112"/>
    </row>
    <row r="233" spans="3:5" s="111" customFormat="1" ht="12.75">
      <c r="C233" s="112"/>
      <c r="D233" s="112"/>
      <c r="E233" s="112"/>
    </row>
    <row r="234" spans="3:5" s="111" customFormat="1" ht="12.75">
      <c r="C234" s="112"/>
      <c r="D234" s="112"/>
      <c r="E234" s="112"/>
    </row>
    <row r="235" spans="3:5" s="111" customFormat="1" ht="12.75">
      <c r="C235" s="112"/>
      <c r="D235" s="112"/>
      <c r="E235" s="112"/>
    </row>
    <row r="236" spans="3:5" s="111" customFormat="1" ht="12.75">
      <c r="C236" s="112"/>
      <c r="D236" s="112"/>
      <c r="E236" s="112"/>
    </row>
    <row r="237" spans="3:5" s="111" customFormat="1" ht="12.75">
      <c r="C237" s="112"/>
      <c r="D237" s="112"/>
      <c r="E237" s="112"/>
    </row>
    <row r="238" spans="3:5" s="111" customFormat="1" ht="12.75">
      <c r="C238" s="112"/>
      <c r="D238" s="112"/>
      <c r="E238" s="112"/>
    </row>
    <row r="239" spans="3:5" s="111" customFormat="1" ht="12.75">
      <c r="C239" s="112"/>
      <c r="D239" s="112"/>
      <c r="E239" s="112"/>
    </row>
    <row r="240" spans="3:5" s="111" customFormat="1" ht="12.75">
      <c r="C240" s="112"/>
      <c r="D240" s="112"/>
      <c r="E240" s="112"/>
    </row>
    <row r="241" spans="3:5" s="111" customFormat="1" ht="12.75">
      <c r="C241" s="112"/>
      <c r="D241" s="112"/>
      <c r="E241" s="112"/>
    </row>
    <row r="242" spans="3:5" s="111" customFormat="1" ht="12.75">
      <c r="C242" s="112"/>
      <c r="D242" s="112"/>
      <c r="E242" s="112"/>
    </row>
    <row r="243" spans="3:5" s="111" customFormat="1" ht="12.75">
      <c r="C243" s="112"/>
      <c r="D243" s="112"/>
      <c r="E243" s="112"/>
    </row>
    <row r="244" spans="3:5" s="111" customFormat="1" ht="12.75">
      <c r="C244" s="112"/>
      <c r="D244" s="112"/>
      <c r="E244" s="112"/>
    </row>
    <row r="245" spans="3:5" s="111" customFormat="1" ht="12.75">
      <c r="C245" s="112"/>
      <c r="D245" s="112"/>
      <c r="E245" s="112"/>
    </row>
    <row r="246" spans="3:5" s="111" customFormat="1" ht="12.75">
      <c r="C246" s="112"/>
      <c r="D246" s="112"/>
      <c r="E246" s="112"/>
    </row>
    <row r="247" spans="3:5" s="111" customFormat="1" ht="12.75">
      <c r="C247" s="112"/>
      <c r="D247" s="112"/>
      <c r="E247" s="112"/>
    </row>
    <row r="248" spans="3:5" s="111" customFormat="1" ht="12.75">
      <c r="C248" s="112"/>
      <c r="D248" s="112"/>
      <c r="E248" s="112"/>
    </row>
    <row r="249" spans="3:5" s="111" customFormat="1" ht="12.75">
      <c r="C249" s="112"/>
      <c r="D249" s="112"/>
      <c r="E249" s="112"/>
    </row>
    <row r="250" spans="3:5" s="111" customFormat="1" ht="12.75">
      <c r="C250" s="112"/>
      <c r="D250" s="112"/>
      <c r="E250" s="112"/>
    </row>
    <row r="251" spans="3:5" s="111" customFormat="1" ht="12.75">
      <c r="C251" s="112"/>
      <c r="D251" s="112"/>
      <c r="E251" s="112"/>
    </row>
    <row r="252" spans="3:5" s="111" customFormat="1" ht="12.75">
      <c r="C252" s="112"/>
      <c r="D252" s="112"/>
      <c r="E252" s="112"/>
    </row>
    <row r="253" spans="3:5" s="111" customFormat="1" ht="12.75">
      <c r="C253" s="112"/>
      <c r="D253" s="112"/>
      <c r="E253" s="112"/>
    </row>
    <row r="254" spans="3:5" s="111" customFormat="1" ht="12.75">
      <c r="C254" s="112"/>
      <c r="D254" s="112"/>
      <c r="E254" s="112"/>
    </row>
    <row r="255" spans="3:5" s="111" customFormat="1" ht="12.75">
      <c r="C255" s="112"/>
      <c r="D255" s="112"/>
      <c r="E255" s="112"/>
    </row>
    <row r="256" spans="3:5" s="111" customFormat="1" ht="12.75">
      <c r="C256" s="112"/>
      <c r="D256" s="112"/>
      <c r="E256" s="112"/>
    </row>
    <row r="257" spans="3:5" s="111" customFormat="1" ht="12.75">
      <c r="C257" s="112"/>
      <c r="D257" s="112"/>
      <c r="E257" s="112"/>
    </row>
    <row r="258" spans="3:5" s="111" customFormat="1" ht="12.75">
      <c r="C258" s="112"/>
      <c r="D258" s="112"/>
      <c r="E258" s="112"/>
    </row>
    <row r="259" spans="3:5" s="111" customFormat="1" ht="12.75">
      <c r="C259" s="112"/>
      <c r="D259" s="112"/>
      <c r="E259" s="112"/>
    </row>
    <row r="260" spans="3:5" s="111" customFormat="1" ht="12.75">
      <c r="C260" s="112"/>
      <c r="D260" s="112"/>
      <c r="E260" s="112"/>
    </row>
    <row r="261" spans="3:5" s="111" customFormat="1" ht="12.75">
      <c r="C261" s="112"/>
      <c r="D261" s="112"/>
      <c r="E261" s="112"/>
    </row>
    <row r="262" spans="3:5" s="111" customFormat="1" ht="12.75">
      <c r="C262" s="112"/>
      <c r="D262" s="112"/>
      <c r="E262" s="112"/>
    </row>
    <row r="263" spans="3:5" s="111" customFormat="1" ht="12.75">
      <c r="C263" s="112"/>
      <c r="D263" s="112"/>
      <c r="E263" s="112"/>
    </row>
    <row r="264" spans="3:5" s="111" customFormat="1" ht="12.75">
      <c r="C264" s="112"/>
      <c r="D264" s="112"/>
      <c r="E264" s="112"/>
    </row>
    <row r="265" spans="3:5" s="111" customFormat="1" ht="12.75">
      <c r="C265" s="112"/>
      <c r="D265" s="112"/>
      <c r="E265" s="112"/>
    </row>
    <row r="266" spans="3:5" s="111" customFormat="1" ht="12.75">
      <c r="C266" s="112"/>
      <c r="D266" s="112"/>
      <c r="E266" s="112"/>
    </row>
    <row r="267" spans="3:5" s="111" customFormat="1" ht="12.75">
      <c r="C267" s="112"/>
      <c r="D267" s="112"/>
      <c r="E267" s="112"/>
    </row>
    <row r="268" spans="3:5" s="111" customFormat="1" ht="12.75">
      <c r="C268" s="112"/>
      <c r="D268" s="112"/>
      <c r="E268" s="112"/>
    </row>
    <row r="269" spans="3:5" s="111" customFormat="1" ht="12.75">
      <c r="C269" s="112"/>
      <c r="D269" s="112"/>
      <c r="E269" s="112"/>
    </row>
    <row r="270" spans="3:5" s="111" customFormat="1" ht="12.75">
      <c r="C270" s="112"/>
      <c r="D270" s="112"/>
      <c r="E270" s="112"/>
    </row>
    <row r="271" spans="3:5" s="111" customFormat="1" ht="12.75">
      <c r="C271" s="112"/>
      <c r="D271" s="112"/>
      <c r="E271" s="112"/>
    </row>
    <row r="272" spans="3:5" s="111" customFormat="1" ht="12.75">
      <c r="C272" s="112"/>
      <c r="D272" s="112"/>
      <c r="E272" s="112"/>
    </row>
    <row r="273" spans="3:5" s="111" customFormat="1" ht="12.75">
      <c r="C273" s="112"/>
      <c r="D273" s="112"/>
      <c r="E273" s="112"/>
    </row>
    <row r="274" spans="3:5" s="111" customFormat="1" ht="12.75">
      <c r="C274" s="112"/>
      <c r="D274" s="112"/>
      <c r="E274" s="112"/>
    </row>
    <row r="275" spans="3:5" s="111" customFormat="1" ht="12.75">
      <c r="C275" s="112"/>
      <c r="D275" s="112"/>
      <c r="E275" s="112"/>
    </row>
    <row r="276" spans="3:5" s="111" customFormat="1" ht="12.75">
      <c r="C276" s="112"/>
      <c r="D276" s="112"/>
      <c r="E276" s="112"/>
    </row>
    <row r="277" spans="3:5" s="111" customFormat="1" ht="12.75">
      <c r="C277" s="112"/>
      <c r="D277" s="112"/>
      <c r="E277" s="112"/>
    </row>
    <row r="278" spans="3:5" s="111" customFormat="1" ht="12.75">
      <c r="C278" s="112"/>
      <c r="D278" s="112"/>
      <c r="E278" s="112"/>
    </row>
    <row r="279" spans="3:5" s="111" customFormat="1" ht="12.75">
      <c r="C279" s="112"/>
      <c r="D279" s="112"/>
      <c r="E279" s="112"/>
    </row>
    <row r="280" spans="3:5" s="111" customFormat="1" ht="12.75">
      <c r="C280" s="112"/>
      <c r="D280" s="112"/>
      <c r="E280" s="112"/>
    </row>
    <row r="281" spans="3:5" s="111" customFormat="1" ht="12.75">
      <c r="C281" s="112"/>
      <c r="D281" s="112"/>
      <c r="E281" s="112"/>
    </row>
    <row r="282" spans="3:5" s="111" customFormat="1" ht="12.75">
      <c r="C282" s="112"/>
      <c r="D282" s="112"/>
      <c r="E282" s="112"/>
    </row>
    <row r="283" spans="3:5" s="111" customFormat="1" ht="12.75">
      <c r="C283" s="112"/>
      <c r="D283" s="112"/>
      <c r="E283" s="112"/>
    </row>
    <row r="284" spans="3:5" s="111" customFormat="1" ht="12.75">
      <c r="C284" s="112"/>
      <c r="D284" s="112"/>
      <c r="E284" s="112"/>
    </row>
    <row r="285" spans="3:5" s="111" customFormat="1" ht="12.75">
      <c r="C285" s="112"/>
      <c r="D285" s="112"/>
      <c r="E285" s="112"/>
    </row>
    <row r="286" spans="3:5" s="111" customFormat="1" ht="12.75">
      <c r="C286" s="112"/>
      <c r="D286" s="112"/>
      <c r="E286" s="112"/>
    </row>
    <row r="287" spans="3:5" s="111" customFormat="1" ht="12.75">
      <c r="C287" s="112"/>
      <c r="D287" s="112"/>
      <c r="E287" s="112"/>
    </row>
    <row r="288" spans="3:5" s="111" customFormat="1" ht="12.75">
      <c r="C288" s="112"/>
      <c r="D288" s="112"/>
      <c r="E288" s="112"/>
    </row>
    <row r="289" spans="3:5" s="111" customFormat="1" ht="12.75">
      <c r="C289" s="112"/>
      <c r="D289" s="112"/>
      <c r="E289" s="112"/>
    </row>
    <row r="290" spans="3:5" s="111" customFormat="1" ht="12.75">
      <c r="C290" s="112"/>
      <c r="D290" s="112"/>
      <c r="E290" s="112"/>
    </row>
    <row r="291" spans="3:5" s="111" customFormat="1" ht="12.75">
      <c r="C291" s="112"/>
      <c r="D291" s="112"/>
      <c r="E291" s="112"/>
    </row>
    <row r="292" spans="3:5" s="111" customFormat="1" ht="12.75">
      <c r="C292" s="112"/>
      <c r="D292" s="112"/>
      <c r="E292" s="112"/>
    </row>
    <row r="293" spans="3:5" s="111" customFormat="1" ht="12.75">
      <c r="C293" s="112"/>
      <c r="D293" s="112"/>
      <c r="E293" s="112"/>
    </row>
    <row r="294" spans="3:5" s="111" customFormat="1" ht="12.75">
      <c r="C294" s="112"/>
      <c r="D294" s="112"/>
      <c r="E294" s="112"/>
    </row>
    <row r="295" spans="3:5" s="111" customFormat="1" ht="12.75">
      <c r="C295" s="112"/>
      <c r="D295" s="112"/>
      <c r="E295" s="112"/>
    </row>
    <row r="296" spans="3:5" s="111" customFormat="1" ht="12.75">
      <c r="C296" s="112"/>
      <c r="D296" s="112"/>
      <c r="E296" s="112"/>
    </row>
    <row r="297" spans="3:5" s="111" customFormat="1" ht="12.75">
      <c r="C297" s="112"/>
      <c r="D297" s="112"/>
      <c r="E297" s="112"/>
    </row>
    <row r="298" spans="3:5" s="111" customFormat="1" ht="12.75">
      <c r="C298" s="112"/>
      <c r="D298" s="112"/>
      <c r="E298" s="112"/>
    </row>
    <row r="299" spans="3:5" s="111" customFormat="1" ht="12.75">
      <c r="C299" s="112"/>
      <c r="D299" s="112"/>
      <c r="E299" s="112"/>
    </row>
    <row r="300" spans="3:5" s="111" customFormat="1" ht="12.75">
      <c r="C300" s="112"/>
      <c r="D300" s="112"/>
      <c r="E300" s="112"/>
    </row>
    <row r="301" spans="3:5" s="111" customFormat="1" ht="12.75">
      <c r="C301" s="112"/>
      <c r="D301" s="112"/>
      <c r="E301" s="112"/>
    </row>
    <row r="302" spans="3:5" s="111" customFormat="1" ht="12.75">
      <c r="C302" s="112"/>
      <c r="D302" s="112"/>
      <c r="E302" s="112"/>
    </row>
    <row r="303" spans="3:5" s="111" customFormat="1" ht="12.75">
      <c r="C303" s="112"/>
      <c r="D303" s="112"/>
      <c r="E303" s="112"/>
    </row>
    <row r="304" spans="3:5" s="111" customFormat="1" ht="12.75">
      <c r="C304" s="112"/>
      <c r="D304" s="112"/>
      <c r="E304" s="112"/>
    </row>
    <row r="305" spans="3:5" s="111" customFormat="1" ht="12.75">
      <c r="C305" s="112"/>
      <c r="D305" s="112"/>
      <c r="E305" s="112"/>
    </row>
    <row r="306" spans="3:5" s="111" customFormat="1" ht="12.75">
      <c r="C306" s="112"/>
      <c r="D306" s="112"/>
      <c r="E306" s="112"/>
    </row>
    <row r="307" spans="3:5" s="111" customFormat="1" ht="12.75">
      <c r="C307" s="112"/>
      <c r="D307" s="112"/>
      <c r="E307" s="112"/>
    </row>
    <row r="308" spans="3:5" s="111" customFormat="1" ht="12.75">
      <c r="C308" s="112"/>
      <c r="D308" s="112"/>
      <c r="E308" s="112"/>
    </row>
    <row r="309" spans="3:5" s="111" customFormat="1" ht="12.75">
      <c r="C309" s="112"/>
      <c r="D309" s="112"/>
      <c r="E309" s="112"/>
    </row>
    <row r="310" spans="3:5" s="111" customFormat="1" ht="12.75">
      <c r="C310" s="112"/>
      <c r="D310" s="112"/>
      <c r="E310" s="112"/>
    </row>
    <row r="311" spans="3:5" s="111" customFormat="1" ht="12.75">
      <c r="C311" s="112"/>
      <c r="D311" s="112"/>
      <c r="E311" s="112"/>
    </row>
    <row r="312" spans="3:5" s="111" customFormat="1" ht="12.75">
      <c r="C312" s="112"/>
      <c r="D312" s="112"/>
      <c r="E312" s="112"/>
    </row>
    <row r="313" spans="3:5" s="111" customFormat="1" ht="12.75">
      <c r="C313" s="112"/>
      <c r="D313" s="112"/>
      <c r="E313" s="112"/>
    </row>
    <row r="314" spans="3:5" s="111" customFormat="1" ht="12.75">
      <c r="C314" s="112"/>
      <c r="D314" s="112"/>
      <c r="E314" s="112"/>
    </row>
    <row r="315" spans="3:5" s="111" customFormat="1" ht="12.75">
      <c r="C315" s="112"/>
      <c r="D315" s="112"/>
      <c r="E315" s="112"/>
    </row>
    <row r="316" spans="3:5" s="111" customFormat="1" ht="12.75">
      <c r="C316" s="112"/>
      <c r="D316" s="112"/>
      <c r="E316" s="112"/>
    </row>
    <row r="317" spans="3:5" s="111" customFormat="1" ht="12.75">
      <c r="C317" s="112"/>
      <c r="D317" s="112"/>
      <c r="E317" s="112"/>
    </row>
    <row r="318" spans="3:5" s="111" customFormat="1" ht="12.75">
      <c r="C318" s="112"/>
      <c r="D318" s="112"/>
      <c r="E318" s="112"/>
    </row>
    <row r="319" spans="3:5" s="111" customFormat="1" ht="12.75">
      <c r="C319" s="112"/>
      <c r="D319" s="112"/>
      <c r="E319" s="112"/>
    </row>
    <row r="320" spans="3:5" s="111" customFormat="1" ht="12.75">
      <c r="C320" s="112"/>
      <c r="D320" s="112"/>
      <c r="E320" s="112"/>
    </row>
    <row r="321" spans="3:5" s="111" customFormat="1" ht="12.75">
      <c r="C321" s="112"/>
      <c r="D321" s="112"/>
      <c r="E321" s="112"/>
    </row>
    <row r="322" spans="3:5" s="111" customFormat="1" ht="12.75">
      <c r="C322" s="112"/>
      <c r="D322" s="112"/>
      <c r="E322" s="112"/>
    </row>
    <row r="323" spans="3:5" s="111" customFormat="1" ht="12.75">
      <c r="C323" s="112"/>
      <c r="D323" s="112"/>
      <c r="E323" s="112"/>
    </row>
    <row r="324" spans="3:5" s="111" customFormat="1" ht="12.75">
      <c r="C324" s="112"/>
      <c r="D324" s="112"/>
      <c r="E324" s="112"/>
    </row>
    <row r="325" spans="3:5" s="111" customFormat="1" ht="12.75">
      <c r="C325" s="112"/>
      <c r="D325" s="112"/>
      <c r="E325" s="112"/>
    </row>
    <row r="326" spans="3:5" s="111" customFormat="1" ht="12.75">
      <c r="C326" s="112"/>
      <c r="D326" s="112"/>
      <c r="E326" s="112"/>
    </row>
    <row r="327" spans="3:5" s="111" customFormat="1" ht="12.75">
      <c r="C327" s="112"/>
      <c r="D327" s="112"/>
      <c r="E327" s="112"/>
    </row>
    <row r="328" spans="3:5" s="111" customFormat="1" ht="12.75">
      <c r="C328" s="112"/>
      <c r="D328" s="112"/>
      <c r="E328" s="112"/>
    </row>
    <row r="329" spans="3:5" s="111" customFormat="1" ht="12.75">
      <c r="C329" s="112"/>
      <c r="D329" s="112"/>
      <c r="E329" s="112"/>
    </row>
    <row r="330" spans="3:5" s="111" customFormat="1" ht="12.75">
      <c r="C330" s="112"/>
      <c r="D330" s="112"/>
      <c r="E330" s="112"/>
    </row>
    <row r="331" spans="3:5" s="111" customFormat="1" ht="12.75">
      <c r="C331" s="112"/>
      <c r="D331" s="112"/>
      <c r="E331" s="112"/>
    </row>
    <row r="332" spans="3:5" s="111" customFormat="1" ht="12.75">
      <c r="C332" s="112"/>
      <c r="D332" s="112"/>
      <c r="E332" s="112"/>
    </row>
    <row r="333" spans="1:16" s="111" customFormat="1" ht="12.75">
      <c r="A333" s="110"/>
      <c r="B333" s="136"/>
      <c r="C333" s="140"/>
      <c r="D333" s="140"/>
      <c r="E333" s="140"/>
      <c r="F333" s="136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1:16" s="111" customFormat="1" ht="12.75">
      <c r="A334" s="110"/>
      <c r="B334" s="136"/>
      <c r="C334" s="140"/>
      <c r="D334" s="140"/>
      <c r="E334" s="140"/>
      <c r="F334" s="136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</sheetData>
  <sheetProtection/>
  <protectedRanges>
    <protectedRange password="CF3F" sqref="E21:E36 B21:B36" name="Range1_2_1"/>
    <protectedRange password="CF3F" sqref="D21:D36" name="Range1_1_2_1"/>
  </protectedRanges>
  <mergeCells count="28">
    <mergeCell ref="C10:P10"/>
    <mergeCell ref="A11:B11"/>
    <mergeCell ref="A13:P13"/>
    <mergeCell ref="A14:P14"/>
    <mergeCell ref="D17:D18"/>
    <mergeCell ref="E17:E18"/>
    <mergeCell ref="C15:N15"/>
    <mergeCell ref="F17:K17"/>
    <mergeCell ref="L17:P17"/>
    <mergeCell ref="A17:A18"/>
    <mergeCell ref="B17:B18"/>
    <mergeCell ref="C17:C18"/>
    <mergeCell ref="A4:P4"/>
    <mergeCell ref="A5:P5"/>
    <mergeCell ref="C7:P7"/>
    <mergeCell ref="C8:P8"/>
    <mergeCell ref="C9:P9"/>
    <mergeCell ref="AE19:AF19"/>
    <mergeCell ref="AG19:AH19"/>
    <mergeCell ref="A42:B42"/>
    <mergeCell ref="G42:H42"/>
    <mergeCell ref="AA19:AD19"/>
    <mergeCell ref="A39:B39"/>
    <mergeCell ref="D39:E39"/>
    <mergeCell ref="G39:H39"/>
    <mergeCell ref="I39:M39"/>
    <mergeCell ref="N39:O39"/>
    <mergeCell ref="A37:K37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97"/>
  <sheetViews>
    <sheetView tabSelected="1" view="pageBreakPreview" zoomScaleSheetLayoutView="100" zoomScalePageLayoutView="0" workbookViewId="0" topLeftCell="A31">
      <selection activeCell="K105" sqref="K105"/>
    </sheetView>
  </sheetViews>
  <sheetFormatPr defaultColWidth="9.140625" defaultRowHeight="12.75"/>
  <cols>
    <col min="1" max="1" width="4.140625" style="26" customWidth="1"/>
    <col min="2" max="2" width="13.57421875" style="32" customWidth="1"/>
    <col min="3" max="3" width="40.00390625" style="35" customWidth="1"/>
    <col min="4" max="4" width="5.8515625" style="35" bestFit="1" customWidth="1"/>
    <col min="5" max="5" width="7.8515625" style="35" customWidth="1"/>
    <col min="6" max="6" width="8.7109375" style="32" customWidth="1"/>
    <col min="7" max="7" width="6.57421875" style="26" customWidth="1"/>
    <col min="8" max="8" width="7.28125" style="26" customWidth="1"/>
    <col min="9" max="9" width="6.7109375" style="26" bestFit="1" customWidth="1"/>
    <col min="10" max="10" width="7.00390625" style="26" bestFit="1" customWidth="1"/>
    <col min="11" max="11" width="7.00390625" style="26" customWidth="1"/>
    <col min="12" max="13" width="8.421875" style="26" customWidth="1"/>
    <col min="14" max="14" width="9.140625" style="26" bestFit="1" customWidth="1"/>
    <col min="15" max="15" width="8.421875" style="26" customWidth="1"/>
    <col min="16" max="16" width="10.28125" style="26" customWidth="1"/>
    <col min="17" max="16384" width="9.140625" style="26" customWidth="1"/>
  </cols>
  <sheetData>
    <row r="1" spans="2:16" ht="12.75">
      <c r="B1" s="24"/>
      <c r="C1" s="25"/>
      <c r="D1" s="25"/>
      <c r="E1" s="25"/>
      <c r="F1" s="24"/>
      <c r="P1" s="66" t="s">
        <v>41</v>
      </c>
    </row>
    <row r="2" spans="2:16" ht="12.75">
      <c r="B2" s="24"/>
      <c r="C2" s="25"/>
      <c r="D2" s="25"/>
      <c r="E2" s="25"/>
      <c r="F2" s="24"/>
      <c r="P2" s="66" t="s">
        <v>70</v>
      </c>
    </row>
    <row r="3" spans="2:16" ht="12.75">
      <c r="B3" s="24"/>
      <c r="C3" s="25"/>
      <c r="D3" s="25"/>
      <c r="E3" s="25"/>
      <c r="F3" s="24"/>
      <c r="P3" s="66" t="s">
        <v>42</v>
      </c>
    </row>
    <row r="4" spans="2:16" ht="6.75" customHeight="1">
      <c r="B4" s="24"/>
      <c r="C4" s="25"/>
      <c r="D4" s="25"/>
      <c r="E4" s="25"/>
      <c r="F4" s="24"/>
      <c r="P4" s="66"/>
    </row>
    <row r="5" spans="1:16" ht="15.75">
      <c r="A5" s="228" t="s">
        <v>43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4.25">
      <c r="A6" s="229" t="s">
        <v>44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ht="3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>
      <c r="A8" s="68" t="s">
        <v>45</v>
      </c>
      <c r="B8" s="69"/>
      <c r="C8" s="230" t="s">
        <v>71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ht="15">
      <c r="A9" s="70" t="s">
        <v>46</v>
      </c>
      <c r="B9" s="71"/>
      <c r="C9" s="230" t="s">
        <v>72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1:16" s="24" customFormat="1" ht="18" customHeight="1">
      <c r="A10" s="70" t="s">
        <v>47</v>
      </c>
      <c r="B10" s="71"/>
      <c r="C10" s="252" t="s">
        <v>73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s="24" customFormat="1" ht="18" customHeight="1">
      <c r="A11" s="70" t="s">
        <v>48</v>
      </c>
      <c r="B11" s="87"/>
      <c r="C11" s="224" t="s">
        <v>308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s="24" customFormat="1" ht="29.25" customHeight="1">
      <c r="A12" s="225" t="s">
        <v>49</v>
      </c>
      <c r="B12" s="225"/>
      <c r="C12" s="108"/>
      <c r="D12" s="104"/>
      <c r="E12" s="105"/>
      <c r="F12" s="105"/>
      <c r="G12" s="105"/>
      <c r="H12" s="106"/>
      <c r="I12" s="106"/>
      <c r="J12" s="107"/>
      <c r="K12" s="67"/>
      <c r="L12" s="67"/>
      <c r="M12" s="67"/>
      <c r="N12" s="67"/>
      <c r="O12" s="67"/>
      <c r="P12" s="67"/>
    </row>
    <row r="13" spans="1:16" s="24" customFormat="1" ht="12.75" customHeight="1">
      <c r="A13" s="278" t="s">
        <v>64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s="24" customFormat="1" ht="12.75" customHeight="1">
      <c r="A14" s="278" t="s">
        <v>362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</row>
    <row r="15" spans="3:14" s="24" customFormat="1" ht="12.75">
      <c r="C15" s="266" t="s">
        <v>9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</row>
    <row r="16" spans="2:16" ht="13.5" thickBot="1">
      <c r="B16" s="26"/>
      <c r="C16" s="26"/>
      <c r="D16" s="26"/>
      <c r="E16" s="26"/>
      <c r="F16" s="26"/>
      <c r="I16" s="28"/>
      <c r="J16" s="28"/>
      <c r="K16" s="28"/>
      <c r="L16" s="27"/>
      <c r="M16" s="27"/>
      <c r="N16" s="27"/>
      <c r="O16" s="29"/>
      <c r="P16" s="29"/>
    </row>
    <row r="17" spans="1:16" s="7" customFormat="1" ht="13.5" thickBot="1">
      <c r="A17" s="272" t="s">
        <v>0</v>
      </c>
      <c r="B17" s="272" t="s">
        <v>17</v>
      </c>
      <c r="C17" s="279" t="s">
        <v>18</v>
      </c>
      <c r="D17" s="272" t="s">
        <v>19</v>
      </c>
      <c r="E17" s="272" t="s">
        <v>20</v>
      </c>
      <c r="F17" s="281" t="s">
        <v>21</v>
      </c>
      <c r="G17" s="281"/>
      <c r="H17" s="281"/>
      <c r="I17" s="281"/>
      <c r="J17" s="281"/>
      <c r="K17" s="281"/>
      <c r="L17" s="281" t="s">
        <v>22</v>
      </c>
      <c r="M17" s="281"/>
      <c r="N17" s="281"/>
      <c r="O17" s="281"/>
      <c r="P17" s="281"/>
    </row>
    <row r="18" spans="1:16" s="7" customFormat="1" ht="61.5" customHeight="1" thickBot="1">
      <c r="A18" s="273"/>
      <c r="B18" s="273"/>
      <c r="C18" s="280"/>
      <c r="D18" s="273"/>
      <c r="E18" s="273"/>
      <c r="F18" s="8" t="s">
        <v>23</v>
      </c>
      <c r="G18" s="9" t="s">
        <v>30</v>
      </c>
      <c r="H18" s="9" t="s">
        <v>31</v>
      </c>
      <c r="I18" s="9" t="s">
        <v>68</v>
      </c>
      <c r="J18" s="9" t="s">
        <v>32</v>
      </c>
      <c r="K18" s="8" t="s">
        <v>33</v>
      </c>
      <c r="L18" s="9" t="s">
        <v>24</v>
      </c>
      <c r="M18" s="9" t="s">
        <v>31</v>
      </c>
      <c r="N18" s="9" t="s">
        <v>68</v>
      </c>
      <c r="O18" s="9" t="s">
        <v>32</v>
      </c>
      <c r="P18" s="9" t="s">
        <v>34</v>
      </c>
    </row>
    <row r="19" spans="1:16" s="7" customFormat="1" ht="13.5" thickBot="1">
      <c r="A19" s="10" t="s">
        <v>25</v>
      </c>
      <c r="B19" s="11" t="s">
        <v>26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ht="26.25" customHeight="1">
      <c r="A20" s="219"/>
      <c r="B20" s="219"/>
      <c r="C20" s="221" t="s">
        <v>329</v>
      </c>
      <c r="D20" s="157"/>
      <c r="E20" s="1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36" customFormat="1" ht="24">
      <c r="A21" s="185">
        <v>1</v>
      </c>
      <c r="B21" s="185"/>
      <c r="C21" s="186" t="s">
        <v>412</v>
      </c>
      <c r="D21" s="157" t="s">
        <v>58</v>
      </c>
      <c r="E21" s="201">
        <v>40</v>
      </c>
      <c r="F21" s="15"/>
      <c r="G21" s="20"/>
      <c r="H21" s="21"/>
      <c r="I21" s="20"/>
      <c r="J21" s="20"/>
      <c r="K21" s="20"/>
      <c r="L21" s="20"/>
      <c r="M21" s="20"/>
      <c r="N21" s="20"/>
      <c r="O21" s="20"/>
      <c r="P21" s="22"/>
    </row>
    <row r="22" spans="1:16" s="36" customFormat="1" ht="24">
      <c r="A22" s="187">
        <v>2</v>
      </c>
      <c r="B22" s="187"/>
      <c r="C22" s="186" t="s">
        <v>413</v>
      </c>
      <c r="D22" s="154" t="s">
        <v>58</v>
      </c>
      <c r="E22" s="202">
        <v>20</v>
      </c>
      <c r="F22" s="15"/>
      <c r="G22" s="20"/>
      <c r="H22" s="21"/>
      <c r="I22" s="20"/>
      <c r="J22" s="20"/>
      <c r="K22" s="20"/>
      <c r="L22" s="20"/>
      <c r="M22" s="20"/>
      <c r="N22" s="20"/>
      <c r="O22" s="20"/>
      <c r="P22" s="22"/>
    </row>
    <row r="23" spans="1:16" s="36" customFormat="1" ht="24">
      <c r="A23" s="187">
        <v>3</v>
      </c>
      <c r="B23" s="187"/>
      <c r="C23" s="186" t="s">
        <v>414</v>
      </c>
      <c r="D23" s="154" t="s">
        <v>58</v>
      </c>
      <c r="E23" s="203">
        <v>10</v>
      </c>
      <c r="F23" s="15"/>
      <c r="G23" s="20"/>
      <c r="H23" s="21"/>
      <c r="I23" s="20"/>
      <c r="J23" s="20"/>
      <c r="K23" s="20"/>
      <c r="L23" s="20"/>
      <c r="M23" s="20"/>
      <c r="N23" s="20"/>
      <c r="O23" s="20"/>
      <c r="P23" s="22"/>
    </row>
    <row r="24" spans="1:16" s="36" customFormat="1" ht="24">
      <c r="A24" s="185">
        <v>4</v>
      </c>
      <c r="B24" s="185"/>
      <c r="C24" s="186" t="s">
        <v>415</v>
      </c>
      <c r="D24" s="157" t="s">
        <v>58</v>
      </c>
      <c r="E24" s="203">
        <v>28</v>
      </c>
      <c r="F24" s="15"/>
      <c r="G24" s="20"/>
      <c r="H24" s="21"/>
      <c r="I24" s="20"/>
      <c r="J24" s="20"/>
      <c r="K24" s="20"/>
      <c r="L24" s="20"/>
      <c r="M24" s="20"/>
      <c r="N24" s="20"/>
      <c r="O24" s="20"/>
      <c r="P24" s="22"/>
    </row>
    <row r="25" spans="1:16" s="36" customFormat="1" ht="12.75" customHeight="1">
      <c r="A25" s="185">
        <v>5</v>
      </c>
      <c r="B25" s="185"/>
      <c r="C25" s="186" t="s">
        <v>416</v>
      </c>
      <c r="D25" s="154" t="s">
        <v>39</v>
      </c>
      <c r="E25" s="203">
        <v>1</v>
      </c>
      <c r="F25" s="15"/>
      <c r="G25" s="20"/>
      <c r="H25" s="21"/>
      <c r="I25" s="20"/>
      <c r="J25" s="20"/>
      <c r="K25" s="20"/>
      <c r="L25" s="20"/>
      <c r="M25" s="20"/>
      <c r="N25" s="20"/>
      <c r="O25" s="20"/>
      <c r="P25" s="22"/>
    </row>
    <row r="26" spans="1:16" s="36" customFormat="1" ht="25.5">
      <c r="A26" s="187">
        <v>6</v>
      </c>
      <c r="B26" s="187"/>
      <c r="C26" s="188" t="s">
        <v>417</v>
      </c>
      <c r="D26" s="154" t="s">
        <v>58</v>
      </c>
      <c r="E26" s="204">
        <v>40</v>
      </c>
      <c r="F26" s="15"/>
      <c r="G26" s="20"/>
      <c r="H26" s="21"/>
      <c r="I26" s="20"/>
      <c r="J26" s="20"/>
      <c r="K26" s="20"/>
      <c r="L26" s="20"/>
      <c r="M26" s="20"/>
      <c r="N26" s="20"/>
      <c r="O26" s="20"/>
      <c r="P26" s="22"/>
    </row>
    <row r="27" spans="1:16" s="36" customFormat="1" ht="25.5">
      <c r="A27" s="185">
        <v>7</v>
      </c>
      <c r="B27" s="185"/>
      <c r="C27" s="188" t="s">
        <v>418</v>
      </c>
      <c r="D27" s="154" t="s">
        <v>58</v>
      </c>
      <c r="E27" s="204">
        <v>20</v>
      </c>
      <c r="F27" s="15"/>
      <c r="G27" s="20"/>
      <c r="H27" s="21"/>
      <c r="I27" s="20"/>
      <c r="J27" s="20"/>
      <c r="K27" s="20"/>
      <c r="L27" s="20"/>
      <c r="M27" s="20"/>
      <c r="N27" s="20"/>
      <c r="O27" s="20"/>
      <c r="P27" s="22"/>
    </row>
    <row r="28" spans="1:16" s="36" customFormat="1" ht="25.5">
      <c r="A28" s="187">
        <v>8</v>
      </c>
      <c r="B28" s="187"/>
      <c r="C28" s="188" t="s">
        <v>419</v>
      </c>
      <c r="D28" s="154" t="s">
        <v>58</v>
      </c>
      <c r="E28" s="204">
        <v>10</v>
      </c>
      <c r="F28" s="15"/>
      <c r="G28" s="20"/>
      <c r="H28" s="21"/>
      <c r="I28" s="20"/>
      <c r="J28" s="20"/>
      <c r="K28" s="20"/>
      <c r="L28" s="20"/>
      <c r="M28" s="20"/>
      <c r="N28" s="20"/>
      <c r="O28" s="20"/>
      <c r="P28" s="22"/>
    </row>
    <row r="29" spans="1:16" s="36" customFormat="1" ht="25.5">
      <c r="A29" s="187">
        <v>9</v>
      </c>
      <c r="B29" s="187"/>
      <c r="C29" s="188" t="s">
        <v>420</v>
      </c>
      <c r="D29" s="154" t="s">
        <v>58</v>
      </c>
      <c r="E29" s="204">
        <v>28</v>
      </c>
      <c r="F29" s="15"/>
      <c r="G29" s="20"/>
      <c r="H29" s="21"/>
      <c r="I29" s="20"/>
      <c r="J29" s="20"/>
      <c r="K29" s="20"/>
      <c r="L29" s="20"/>
      <c r="M29" s="20"/>
      <c r="N29" s="20"/>
      <c r="O29" s="20"/>
      <c r="P29" s="22"/>
    </row>
    <row r="30" spans="1:16" s="36" customFormat="1" ht="12.75">
      <c r="A30" s="185">
        <v>10</v>
      </c>
      <c r="B30" s="185"/>
      <c r="C30" s="189" t="s">
        <v>421</v>
      </c>
      <c r="D30" s="154" t="s">
        <v>299</v>
      </c>
      <c r="E30" s="204">
        <v>6</v>
      </c>
      <c r="F30" s="15"/>
      <c r="G30" s="20"/>
      <c r="H30" s="21"/>
      <c r="I30" s="20"/>
      <c r="J30" s="20"/>
      <c r="K30" s="20"/>
      <c r="L30" s="20"/>
      <c r="M30" s="20"/>
      <c r="N30" s="20"/>
      <c r="O30" s="20"/>
      <c r="P30" s="22"/>
    </row>
    <row r="31" spans="1:16" s="36" customFormat="1" ht="12.75">
      <c r="A31" s="185"/>
      <c r="B31" s="185"/>
      <c r="C31" s="189" t="s">
        <v>422</v>
      </c>
      <c r="D31" s="154" t="s">
        <v>299</v>
      </c>
      <c r="E31" s="204">
        <v>1</v>
      </c>
      <c r="F31" s="15"/>
      <c r="G31" s="20"/>
      <c r="H31" s="21"/>
      <c r="I31" s="20"/>
      <c r="J31" s="20"/>
      <c r="K31" s="20"/>
      <c r="L31" s="20"/>
      <c r="M31" s="20"/>
      <c r="N31" s="20"/>
      <c r="O31" s="20"/>
      <c r="P31" s="22"/>
    </row>
    <row r="32" spans="1:16" s="36" customFormat="1" ht="12.75">
      <c r="A32" s="187">
        <v>11</v>
      </c>
      <c r="B32" s="187"/>
      <c r="C32" s="189" t="s">
        <v>423</v>
      </c>
      <c r="D32" s="154" t="s">
        <v>299</v>
      </c>
      <c r="E32" s="204">
        <v>1</v>
      </c>
      <c r="F32" s="15"/>
      <c r="G32" s="20"/>
      <c r="H32" s="21"/>
      <c r="I32" s="20"/>
      <c r="J32" s="20"/>
      <c r="K32" s="20"/>
      <c r="L32" s="20"/>
      <c r="M32" s="20"/>
      <c r="N32" s="20"/>
      <c r="O32" s="20"/>
      <c r="P32" s="22"/>
    </row>
    <row r="33" spans="1:16" s="36" customFormat="1" ht="12.75">
      <c r="A33" s="187">
        <v>12</v>
      </c>
      <c r="B33" s="187"/>
      <c r="C33" s="189" t="s">
        <v>424</v>
      </c>
      <c r="D33" s="154" t="s">
        <v>299</v>
      </c>
      <c r="E33" s="204">
        <v>1</v>
      </c>
      <c r="F33" s="15"/>
      <c r="G33" s="20"/>
      <c r="H33" s="21"/>
      <c r="I33" s="20"/>
      <c r="J33" s="20"/>
      <c r="K33" s="20"/>
      <c r="L33" s="20"/>
      <c r="M33" s="20"/>
      <c r="N33" s="20"/>
      <c r="O33" s="20"/>
      <c r="P33" s="22"/>
    </row>
    <row r="34" spans="1:16" s="36" customFormat="1" ht="12.75">
      <c r="A34" s="187">
        <v>13</v>
      </c>
      <c r="B34" s="187"/>
      <c r="C34" s="189" t="s">
        <v>425</v>
      </c>
      <c r="D34" s="154" t="s">
        <v>299</v>
      </c>
      <c r="E34" s="204">
        <v>2</v>
      </c>
      <c r="F34" s="15"/>
      <c r="G34" s="20"/>
      <c r="H34" s="21"/>
      <c r="I34" s="20"/>
      <c r="J34" s="20"/>
      <c r="K34" s="20"/>
      <c r="L34" s="20"/>
      <c r="M34" s="20"/>
      <c r="N34" s="20"/>
      <c r="O34" s="20"/>
      <c r="P34" s="22"/>
    </row>
    <row r="35" spans="1:16" s="36" customFormat="1" ht="25.5">
      <c r="A35" s="185">
        <v>14</v>
      </c>
      <c r="B35" s="185"/>
      <c r="C35" s="189" t="s">
        <v>426</v>
      </c>
      <c r="D35" s="154" t="s">
        <v>39</v>
      </c>
      <c r="E35" s="204">
        <v>1</v>
      </c>
      <c r="F35" s="15"/>
      <c r="G35" s="20"/>
      <c r="H35" s="21"/>
      <c r="I35" s="20"/>
      <c r="J35" s="20"/>
      <c r="K35" s="20"/>
      <c r="L35" s="20"/>
      <c r="M35" s="20"/>
      <c r="N35" s="20"/>
      <c r="O35" s="20"/>
      <c r="P35" s="22"/>
    </row>
    <row r="36" spans="1:16" s="36" customFormat="1" ht="12.75">
      <c r="A36" s="185">
        <v>15</v>
      </c>
      <c r="B36" s="185"/>
      <c r="C36" s="189" t="s">
        <v>309</v>
      </c>
      <c r="D36" s="154" t="s">
        <v>315</v>
      </c>
      <c r="E36" s="204">
        <v>1</v>
      </c>
      <c r="F36" s="15"/>
      <c r="G36" s="20"/>
      <c r="H36" s="21"/>
      <c r="I36" s="20"/>
      <c r="J36" s="20"/>
      <c r="K36" s="20"/>
      <c r="L36" s="20"/>
      <c r="M36" s="20"/>
      <c r="N36" s="20"/>
      <c r="O36" s="20"/>
      <c r="P36" s="22"/>
    </row>
    <row r="37" spans="1:16" s="36" customFormat="1" ht="25.5">
      <c r="A37" s="187">
        <v>16</v>
      </c>
      <c r="B37" s="187"/>
      <c r="C37" s="190" t="s">
        <v>427</v>
      </c>
      <c r="D37" s="154" t="s">
        <v>39</v>
      </c>
      <c r="E37" s="204">
        <v>1</v>
      </c>
      <c r="F37" s="15"/>
      <c r="G37" s="20"/>
      <c r="H37" s="21"/>
      <c r="I37" s="20"/>
      <c r="J37" s="20"/>
      <c r="K37" s="20"/>
      <c r="L37" s="20"/>
      <c r="M37" s="20"/>
      <c r="N37" s="20"/>
      <c r="O37" s="20"/>
      <c r="P37" s="22"/>
    </row>
    <row r="38" spans="1:16" s="36" customFormat="1" ht="12.75">
      <c r="A38" s="187">
        <v>17</v>
      </c>
      <c r="B38" s="199"/>
      <c r="C38" s="191" t="s">
        <v>311</v>
      </c>
      <c r="D38" s="154" t="s">
        <v>58</v>
      </c>
      <c r="E38" s="205">
        <f>E21+E22+E23+E24</f>
        <v>98</v>
      </c>
      <c r="F38" s="15"/>
      <c r="G38" s="20"/>
      <c r="H38" s="21"/>
      <c r="I38" s="20"/>
      <c r="J38" s="20"/>
      <c r="K38" s="20"/>
      <c r="L38" s="20"/>
      <c r="M38" s="20"/>
      <c r="N38" s="20"/>
      <c r="O38" s="20"/>
      <c r="P38" s="22"/>
    </row>
    <row r="39" spans="1:16" s="36" customFormat="1" ht="25.5" customHeight="1">
      <c r="A39" s="218"/>
      <c r="B39" s="218"/>
      <c r="C39" s="220" t="s">
        <v>330</v>
      </c>
      <c r="D39" s="154"/>
      <c r="E39" s="206"/>
      <c r="F39" s="15"/>
      <c r="G39" s="20"/>
      <c r="H39" s="21"/>
      <c r="I39" s="20"/>
      <c r="J39" s="20"/>
      <c r="K39" s="20"/>
      <c r="L39" s="20"/>
      <c r="M39" s="20"/>
      <c r="N39" s="20"/>
      <c r="O39" s="20"/>
      <c r="P39" s="22"/>
    </row>
    <row r="40" spans="1:16" s="36" customFormat="1" ht="24">
      <c r="A40" s="185">
        <v>1</v>
      </c>
      <c r="B40" s="185"/>
      <c r="C40" s="186" t="s">
        <v>428</v>
      </c>
      <c r="D40" s="154" t="s">
        <v>58</v>
      </c>
      <c r="E40" s="201">
        <v>18</v>
      </c>
      <c r="F40" s="15"/>
      <c r="G40" s="20"/>
      <c r="H40" s="21"/>
      <c r="I40" s="20"/>
      <c r="J40" s="20"/>
      <c r="K40" s="20"/>
      <c r="L40" s="20"/>
      <c r="M40" s="20"/>
      <c r="N40" s="20"/>
      <c r="O40" s="20"/>
      <c r="P40" s="22"/>
    </row>
    <row r="41" spans="1:16" s="36" customFormat="1" ht="24">
      <c r="A41" s="187">
        <v>2</v>
      </c>
      <c r="B41" s="187"/>
      <c r="C41" s="186" t="s">
        <v>412</v>
      </c>
      <c r="D41" s="154" t="s">
        <v>58</v>
      </c>
      <c r="E41" s="202">
        <v>40</v>
      </c>
      <c r="F41" s="15"/>
      <c r="G41" s="20"/>
      <c r="H41" s="21"/>
      <c r="I41" s="20"/>
      <c r="J41" s="20"/>
      <c r="K41" s="20"/>
      <c r="L41" s="20"/>
      <c r="M41" s="20"/>
      <c r="N41" s="20"/>
      <c r="O41" s="20"/>
      <c r="P41" s="22"/>
    </row>
    <row r="42" spans="1:16" s="36" customFormat="1" ht="25.5">
      <c r="A42" s="185">
        <v>3</v>
      </c>
      <c r="B42" s="185"/>
      <c r="C42" s="189" t="s">
        <v>416</v>
      </c>
      <c r="D42" s="154" t="s">
        <v>39</v>
      </c>
      <c r="E42" s="204">
        <v>1</v>
      </c>
      <c r="F42" s="15"/>
      <c r="G42" s="20"/>
      <c r="H42" s="21"/>
      <c r="I42" s="20"/>
      <c r="J42" s="20"/>
      <c r="K42" s="20"/>
      <c r="L42" s="20"/>
      <c r="M42" s="20"/>
      <c r="N42" s="20"/>
      <c r="O42" s="20"/>
      <c r="P42" s="22"/>
    </row>
    <row r="43" spans="1:16" s="36" customFormat="1" ht="25.5">
      <c r="A43" s="187">
        <v>4</v>
      </c>
      <c r="B43" s="187"/>
      <c r="C43" s="188" t="s">
        <v>429</v>
      </c>
      <c r="D43" s="154" t="s">
        <v>58</v>
      </c>
      <c r="E43" s="204">
        <v>18</v>
      </c>
      <c r="F43" s="15"/>
      <c r="G43" s="20"/>
      <c r="H43" s="21"/>
      <c r="I43" s="20"/>
      <c r="J43" s="20"/>
      <c r="K43" s="20"/>
      <c r="L43" s="20"/>
      <c r="M43" s="20"/>
      <c r="N43" s="20"/>
      <c r="O43" s="20"/>
      <c r="P43" s="22"/>
    </row>
    <row r="44" spans="1:16" s="36" customFormat="1" ht="25.5">
      <c r="A44" s="185">
        <v>5</v>
      </c>
      <c r="B44" s="185"/>
      <c r="C44" s="188" t="s">
        <v>430</v>
      </c>
      <c r="D44" s="154" t="s">
        <v>58</v>
      </c>
      <c r="E44" s="204">
        <v>40</v>
      </c>
      <c r="F44" s="15"/>
      <c r="G44" s="20"/>
      <c r="H44" s="21"/>
      <c r="I44" s="20"/>
      <c r="J44" s="20"/>
      <c r="K44" s="20"/>
      <c r="L44" s="20"/>
      <c r="M44" s="20"/>
      <c r="N44" s="20"/>
      <c r="O44" s="20"/>
      <c r="P44" s="22"/>
    </row>
    <row r="45" spans="1:16" s="36" customFormat="1" ht="12.75">
      <c r="A45" s="185">
        <v>6</v>
      </c>
      <c r="B45" s="185"/>
      <c r="C45" s="189" t="s">
        <v>431</v>
      </c>
      <c r="D45" s="154" t="s">
        <v>299</v>
      </c>
      <c r="E45" s="204">
        <v>24</v>
      </c>
      <c r="F45" s="15"/>
      <c r="G45" s="20"/>
      <c r="H45" s="21"/>
      <c r="I45" s="20"/>
      <c r="J45" s="20"/>
      <c r="K45" s="20"/>
      <c r="L45" s="20"/>
      <c r="M45" s="20"/>
      <c r="N45" s="20"/>
      <c r="O45" s="20"/>
      <c r="P45" s="22"/>
    </row>
    <row r="46" spans="1:16" s="36" customFormat="1" ht="12.75" customHeight="1">
      <c r="A46" s="187">
        <v>7</v>
      </c>
      <c r="B46" s="187"/>
      <c r="C46" s="189" t="s">
        <v>426</v>
      </c>
      <c r="D46" s="154" t="s">
        <v>39</v>
      </c>
      <c r="E46" s="204">
        <v>1</v>
      </c>
      <c r="F46" s="15"/>
      <c r="G46" s="20"/>
      <c r="H46" s="21"/>
      <c r="I46" s="20"/>
      <c r="J46" s="20"/>
      <c r="K46" s="20"/>
      <c r="L46" s="20"/>
      <c r="M46" s="20"/>
      <c r="N46" s="20"/>
      <c r="O46" s="20"/>
      <c r="P46" s="22"/>
    </row>
    <row r="47" spans="1:16" s="36" customFormat="1" ht="12.75" customHeight="1">
      <c r="A47" s="187">
        <v>8</v>
      </c>
      <c r="B47" s="187"/>
      <c r="C47" s="190" t="s">
        <v>427</v>
      </c>
      <c r="D47" s="154" t="s">
        <v>39</v>
      </c>
      <c r="E47" s="204">
        <v>1</v>
      </c>
      <c r="F47" s="15"/>
      <c r="G47" s="20"/>
      <c r="H47" s="21"/>
      <c r="I47" s="20"/>
      <c r="J47" s="20"/>
      <c r="K47" s="20"/>
      <c r="L47" s="20"/>
      <c r="M47" s="20"/>
      <c r="N47" s="20"/>
      <c r="O47" s="20"/>
      <c r="P47" s="22"/>
    </row>
    <row r="48" spans="1:16" s="36" customFormat="1" ht="12.75">
      <c r="A48" s="185">
        <v>9</v>
      </c>
      <c r="B48" s="185"/>
      <c r="C48" s="192" t="s">
        <v>312</v>
      </c>
      <c r="D48" s="154" t="s">
        <v>315</v>
      </c>
      <c r="E48" s="204">
        <v>18</v>
      </c>
      <c r="F48" s="15"/>
      <c r="G48" s="20"/>
      <c r="H48" s="21"/>
      <c r="I48" s="20"/>
      <c r="J48" s="20"/>
      <c r="K48" s="20"/>
      <c r="L48" s="20"/>
      <c r="M48" s="20"/>
      <c r="N48" s="20"/>
      <c r="O48" s="20"/>
      <c r="P48" s="22"/>
    </row>
    <row r="49" spans="1:16" s="36" customFormat="1" ht="12.75">
      <c r="A49" s="187">
        <v>10</v>
      </c>
      <c r="B49" s="187"/>
      <c r="C49" s="192" t="s">
        <v>313</v>
      </c>
      <c r="D49" s="154" t="s">
        <v>315</v>
      </c>
      <c r="E49" s="204">
        <v>18</v>
      </c>
      <c r="F49" s="15"/>
      <c r="G49" s="20"/>
      <c r="H49" s="21"/>
      <c r="I49" s="20"/>
      <c r="J49" s="20"/>
      <c r="K49" s="20"/>
      <c r="L49" s="20"/>
      <c r="M49" s="20"/>
      <c r="N49" s="20"/>
      <c r="O49" s="20"/>
      <c r="P49" s="22"/>
    </row>
    <row r="50" spans="1:16" s="36" customFormat="1" ht="12.75">
      <c r="A50" s="187">
        <v>11</v>
      </c>
      <c r="B50" s="199"/>
      <c r="C50" s="191" t="s">
        <v>311</v>
      </c>
      <c r="D50" s="154" t="s">
        <v>58</v>
      </c>
      <c r="E50" s="205">
        <v>58</v>
      </c>
      <c r="F50" s="15"/>
      <c r="G50" s="20"/>
      <c r="H50" s="21"/>
      <c r="I50" s="20"/>
      <c r="J50" s="20"/>
      <c r="K50" s="20"/>
      <c r="L50" s="20"/>
      <c r="M50" s="20"/>
      <c r="N50" s="20"/>
      <c r="O50" s="20"/>
      <c r="P50" s="22"/>
    </row>
    <row r="51" spans="1:16" s="36" customFormat="1" ht="27.75" customHeight="1">
      <c r="A51" s="218"/>
      <c r="B51" s="219"/>
      <c r="C51" s="220" t="s">
        <v>334</v>
      </c>
      <c r="D51" s="154"/>
      <c r="E51" s="206"/>
      <c r="F51" s="15"/>
      <c r="G51" s="20"/>
      <c r="H51" s="21"/>
      <c r="I51" s="20"/>
      <c r="J51" s="20"/>
      <c r="K51" s="20"/>
      <c r="L51" s="20"/>
      <c r="M51" s="20"/>
      <c r="N51" s="20"/>
      <c r="O51" s="20"/>
      <c r="P51" s="22"/>
    </row>
    <row r="52" spans="1:16" s="36" customFormat="1" ht="24">
      <c r="A52" s="187">
        <v>1</v>
      </c>
      <c r="B52" s="187"/>
      <c r="C52" s="186" t="s">
        <v>432</v>
      </c>
      <c r="D52" s="154" t="s">
        <v>58</v>
      </c>
      <c r="E52" s="201">
        <v>45</v>
      </c>
      <c r="F52" s="15"/>
      <c r="G52" s="20"/>
      <c r="H52" s="21"/>
      <c r="I52" s="20"/>
      <c r="J52" s="20"/>
      <c r="K52" s="20"/>
      <c r="L52" s="20"/>
      <c r="M52" s="20"/>
      <c r="N52" s="20"/>
      <c r="O52" s="20"/>
      <c r="P52" s="22"/>
    </row>
    <row r="53" spans="1:16" s="36" customFormat="1" ht="24">
      <c r="A53" s="187">
        <v>2</v>
      </c>
      <c r="B53" s="187"/>
      <c r="C53" s="186" t="s">
        <v>412</v>
      </c>
      <c r="D53" s="154" t="s">
        <v>58</v>
      </c>
      <c r="E53" s="201">
        <v>50</v>
      </c>
      <c r="F53" s="15"/>
      <c r="G53" s="20"/>
      <c r="H53" s="21"/>
      <c r="I53" s="20"/>
      <c r="J53" s="20"/>
      <c r="K53" s="20"/>
      <c r="L53" s="20"/>
      <c r="M53" s="20"/>
      <c r="N53" s="20"/>
      <c r="O53" s="20"/>
      <c r="P53" s="22"/>
    </row>
    <row r="54" spans="1:16" s="36" customFormat="1" ht="24">
      <c r="A54" s="187">
        <v>3</v>
      </c>
      <c r="B54" s="187"/>
      <c r="C54" s="186" t="s">
        <v>413</v>
      </c>
      <c r="D54" s="154" t="s">
        <v>58</v>
      </c>
      <c r="E54" s="203">
        <v>25</v>
      </c>
      <c r="F54" s="15"/>
      <c r="G54" s="20"/>
      <c r="H54" s="21"/>
      <c r="I54" s="20"/>
      <c r="J54" s="20"/>
      <c r="K54" s="20"/>
      <c r="L54" s="20"/>
      <c r="M54" s="20"/>
      <c r="N54" s="20"/>
      <c r="O54" s="20"/>
      <c r="P54" s="22"/>
    </row>
    <row r="55" spans="1:16" s="36" customFormat="1" ht="24">
      <c r="A55" s="187">
        <v>4</v>
      </c>
      <c r="B55" s="187"/>
      <c r="C55" s="186" t="s">
        <v>414</v>
      </c>
      <c r="D55" s="154" t="s">
        <v>58</v>
      </c>
      <c r="E55" s="203">
        <v>7</v>
      </c>
      <c r="F55" s="15"/>
      <c r="G55" s="20"/>
      <c r="H55" s="21"/>
      <c r="I55" s="20"/>
      <c r="J55" s="20"/>
      <c r="K55" s="20"/>
      <c r="L55" s="20"/>
      <c r="M55" s="20"/>
      <c r="N55" s="20"/>
      <c r="O55" s="20"/>
      <c r="P55" s="22"/>
    </row>
    <row r="56" spans="1:16" s="36" customFormat="1" ht="12.75" customHeight="1">
      <c r="A56" s="187">
        <v>5</v>
      </c>
      <c r="B56" s="187"/>
      <c r="C56" s="186" t="s">
        <v>416</v>
      </c>
      <c r="D56" s="154" t="s">
        <v>39</v>
      </c>
      <c r="E56" s="202">
        <v>1</v>
      </c>
      <c r="F56" s="15"/>
      <c r="G56" s="20"/>
      <c r="H56" s="21"/>
      <c r="I56" s="20"/>
      <c r="J56" s="20"/>
      <c r="K56" s="20"/>
      <c r="L56" s="20"/>
      <c r="M56" s="20"/>
      <c r="N56" s="20"/>
      <c r="O56" s="20"/>
      <c r="P56" s="22"/>
    </row>
    <row r="57" spans="1:16" s="36" customFormat="1" ht="25.5">
      <c r="A57" s="187">
        <v>6</v>
      </c>
      <c r="B57" s="187"/>
      <c r="C57" s="188" t="s">
        <v>433</v>
      </c>
      <c r="D57" s="154" t="s">
        <v>58</v>
      </c>
      <c r="E57" s="204">
        <v>45</v>
      </c>
      <c r="F57" s="15"/>
      <c r="G57" s="20"/>
      <c r="H57" s="217"/>
      <c r="I57" s="217"/>
      <c r="J57" s="217"/>
      <c r="K57" s="217"/>
      <c r="L57" s="217"/>
      <c r="M57" s="217"/>
      <c r="N57" s="217"/>
      <c r="O57" s="20"/>
      <c r="P57" s="22"/>
    </row>
    <row r="58" spans="1:16" s="36" customFormat="1" ht="25.5">
      <c r="A58" s="187">
        <v>7</v>
      </c>
      <c r="B58" s="187"/>
      <c r="C58" s="188" t="s">
        <v>434</v>
      </c>
      <c r="D58" s="154" t="s">
        <v>58</v>
      </c>
      <c r="E58" s="204">
        <v>50</v>
      </c>
      <c r="F58" s="15"/>
      <c r="G58" s="20"/>
      <c r="H58" s="217"/>
      <c r="I58" s="217"/>
      <c r="J58" s="217"/>
      <c r="K58" s="217"/>
      <c r="L58" s="217"/>
      <c r="M58" s="217"/>
      <c r="N58" s="217"/>
      <c r="O58" s="20"/>
      <c r="P58" s="22"/>
    </row>
    <row r="59" spans="1:16" s="36" customFormat="1" ht="25.5">
      <c r="A59" s="187">
        <v>8</v>
      </c>
      <c r="B59" s="187"/>
      <c r="C59" s="188" t="s">
        <v>435</v>
      </c>
      <c r="D59" s="154" t="s">
        <v>58</v>
      </c>
      <c r="E59" s="204">
        <v>25</v>
      </c>
      <c r="F59" s="15"/>
      <c r="G59" s="20"/>
      <c r="H59" s="217"/>
      <c r="I59" s="217"/>
      <c r="J59" s="217"/>
      <c r="K59" s="217"/>
      <c r="L59" s="217"/>
      <c r="M59" s="217"/>
      <c r="N59" s="217"/>
      <c r="O59" s="20"/>
      <c r="P59" s="22"/>
    </row>
    <row r="60" spans="1:16" s="36" customFormat="1" ht="25.5">
      <c r="A60" s="187">
        <v>9</v>
      </c>
      <c r="B60" s="187"/>
      <c r="C60" s="188" t="s">
        <v>436</v>
      </c>
      <c r="D60" s="154" t="s">
        <v>58</v>
      </c>
      <c r="E60" s="204">
        <v>7</v>
      </c>
      <c r="F60" s="15"/>
      <c r="G60" s="20"/>
      <c r="H60" s="217"/>
      <c r="I60" s="217"/>
      <c r="J60" s="217"/>
      <c r="K60" s="217"/>
      <c r="L60" s="217"/>
      <c r="M60" s="217"/>
      <c r="N60" s="217"/>
      <c r="O60" s="20"/>
      <c r="P60" s="22"/>
    </row>
    <row r="61" spans="1:16" s="36" customFormat="1" ht="12.75">
      <c r="A61" s="187">
        <v>10</v>
      </c>
      <c r="B61" s="187"/>
      <c r="C61" s="189" t="s">
        <v>437</v>
      </c>
      <c r="D61" s="154" t="s">
        <v>299</v>
      </c>
      <c r="E61" s="204">
        <v>5</v>
      </c>
      <c r="F61" s="15"/>
      <c r="G61" s="20"/>
      <c r="H61" s="217"/>
      <c r="I61" s="217"/>
      <c r="J61" s="217"/>
      <c r="K61" s="217"/>
      <c r="L61" s="217"/>
      <c r="M61" s="217"/>
      <c r="N61" s="217"/>
      <c r="O61" s="20"/>
      <c r="P61" s="22"/>
    </row>
    <row r="62" spans="1:16" s="36" customFormat="1" ht="12.75">
      <c r="A62" s="187">
        <v>11</v>
      </c>
      <c r="B62" s="187"/>
      <c r="C62" s="189" t="s">
        <v>421</v>
      </c>
      <c r="D62" s="154" t="s">
        <v>299</v>
      </c>
      <c r="E62" s="204">
        <v>6</v>
      </c>
      <c r="F62" s="15"/>
      <c r="G62" s="20"/>
      <c r="H62" s="217"/>
      <c r="I62" s="217"/>
      <c r="J62" s="217"/>
      <c r="K62" s="217"/>
      <c r="L62" s="217"/>
      <c r="M62" s="217"/>
      <c r="N62" s="217"/>
      <c r="O62" s="20"/>
      <c r="P62" s="22"/>
    </row>
    <row r="63" spans="1:16" s="36" customFormat="1" ht="12.75">
      <c r="A63" s="187">
        <v>12</v>
      </c>
      <c r="B63" s="187"/>
      <c r="C63" s="189" t="s">
        <v>422</v>
      </c>
      <c r="D63" s="154" t="s">
        <v>299</v>
      </c>
      <c r="E63" s="204">
        <v>1</v>
      </c>
      <c r="F63" s="15"/>
      <c r="G63" s="20"/>
      <c r="H63" s="217"/>
      <c r="I63" s="217"/>
      <c r="J63" s="217"/>
      <c r="K63" s="217"/>
      <c r="L63" s="217"/>
      <c r="M63" s="217"/>
      <c r="N63" s="217"/>
      <c r="O63" s="20"/>
      <c r="P63" s="22"/>
    </row>
    <row r="64" spans="1:16" s="36" customFormat="1" ht="12.75">
      <c r="A64" s="187">
        <v>13</v>
      </c>
      <c r="B64" s="187"/>
      <c r="C64" s="189" t="s">
        <v>423</v>
      </c>
      <c r="D64" s="154" t="s">
        <v>299</v>
      </c>
      <c r="E64" s="204">
        <v>1</v>
      </c>
      <c r="F64" s="15"/>
      <c r="G64" s="20"/>
      <c r="H64" s="217"/>
      <c r="I64" s="217"/>
      <c r="J64" s="217"/>
      <c r="K64" s="217"/>
      <c r="L64" s="217"/>
      <c r="M64" s="217"/>
      <c r="N64" s="217"/>
      <c r="O64" s="20"/>
      <c r="P64" s="22"/>
    </row>
    <row r="65" spans="1:16" s="36" customFormat="1" ht="12.75">
      <c r="A65" s="187">
        <v>14</v>
      </c>
      <c r="B65" s="187"/>
      <c r="C65" s="189" t="s">
        <v>438</v>
      </c>
      <c r="D65" s="154" t="s">
        <v>299</v>
      </c>
      <c r="E65" s="204">
        <v>1</v>
      </c>
      <c r="F65" s="15"/>
      <c r="G65" s="20"/>
      <c r="H65" s="217"/>
      <c r="I65" s="217"/>
      <c r="J65" s="217"/>
      <c r="K65" s="217"/>
      <c r="L65" s="217"/>
      <c r="M65" s="217"/>
      <c r="N65" s="217"/>
      <c r="O65" s="20"/>
      <c r="P65" s="22"/>
    </row>
    <row r="66" spans="1:16" s="36" customFormat="1" ht="12.75">
      <c r="A66" s="187">
        <v>15</v>
      </c>
      <c r="B66" s="187"/>
      <c r="C66" s="189" t="s">
        <v>439</v>
      </c>
      <c r="D66" s="154" t="s">
        <v>299</v>
      </c>
      <c r="E66" s="204">
        <v>6</v>
      </c>
      <c r="F66" s="15"/>
      <c r="G66" s="20"/>
      <c r="H66" s="217"/>
      <c r="I66" s="217"/>
      <c r="J66" s="217"/>
      <c r="K66" s="217"/>
      <c r="L66" s="217"/>
      <c r="M66" s="217"/>
      <c r="N66" s="217"/>
      <c r="O66" s="20"/>
      <c r="P66" s="22"/>
    </row>
    <row r="67" spans="1:16" s="36" customFormat="1" ht="12.75">
      <c r="A67" s="187">
        <v>16</v>
      </c>
      <c r="B67" s="187"/>
      <c r="C67" s="189" t="s">
        <v>440</v>
      </c>
      <c r="D67" s="154" t="s">
        <v>299</v>
      </c>
      <c r="E67" s="204">
        <v>2</v>
      </c>
      <c r="F67" s="15"/>
      <c r="G67" s="20"/>
      <c r="H67" s="217"/>
      <c r="I67" s="217"/>
      <c r="J67" s="217"/>
      <c r="K67" s="217"/>
      <c r="L67" s="217"/>
      <c r="M67" s="217"/>
      <c r="N67" s="217"/>
      <c r="O67" s="20"/>
      <c r="P67" s="22"/>
    </row>
    <row r="68" spans="1:16" s="36" customFormat="1" ht="12.75" customHeight="1">
      <c r="A68" s="187">
        <v>17</v>
      </c>
      <c r="B68" s="187"/>
      <c r="C68" s="189" t="s">
        <v>426</v>
      </c>
      <c r="D68" s="154" t="s">
        <v>39</v>
      </c>
      <c r="E68" s="204">
        <v>1</v>
      </c>
      <c r="F68" s="15"/>
      <c r="G68" s="20"/>
      <c r="H68" s="217"/>
      <c r="I68" s="217"/>
      <c r="J68" s="217"/>
      <c r="K68" s="217"/>
      <c r="L68" s="217"/>
      <c r="M68" s="217"/>
      <c r="N68" s="217"/>
      <c r="O68" s="20"/>
      <c r="P68" s="22"/>
    </row>
    <row r="69" spans="1:16" s="36" customFormat="1" ht="12.75" customHeight="1">
      <c r="A69" s="187">
        <v>18</v>
      </c>
      <c r="B69" s="187"/>
      <c r="C69" s="190" t="s">
        <v>310</v>
      </c>
      <c r="D69" s="154" t="s">
        <v>39</v>
      </c>
      <c r="E69" s="204">
        <v>1</v>
      </c>
      <c r="F69" s="15"/>
      <c r="G69" s="20"/>
      <c r="H69" s="21"/>
      <c r="I69" s="20"/>
      <c r="J69" s="20"/>
      <c r="K69" s="20"/>
      <c r="L69" s="20"/>
      <c r="M69" s="20"/>
      <c r="N69" s="20"/>
      <c r="O69" s="20"/>
      <c r="P69" s="22"/>
    </row>
    <row r="70" spans="1:16" s="36" customFormat="1" ht="12.75" customHeight="1">
      <c r="A70" s="187">
        <v>19</v>
      </c>
      <c r="B70" s="187"/>
      <c r="C70" s="192" t="s">
        <v>314</v>
      </c>
      <c r="D70" s="154" t="s">
        <v>290</v>
      </c>
      <c r="E70" s="204">
        <v>1</v>
      </c>
      <c r="F70" s="15"/>
      <c r="G70" s="20"/>
      <c r="H70" s="21"/>
      <c r="I70" s="20"/>
      <c r="J70" s="20"/>
      <c r="K70" s="20"/>
      <c r="L70" s="20"/>
      <c r="M70" s="20"/>
      <c r="N70" s="20"/>
      <c r="O70" s="20"/>
      <c r="P70" s="22"/>
    </row>
    <row r="71" spans="1:16" s="36" customFormat="1" ht="12.75">
      <c r="A71" s="187">
        <v>20</v>
      </c>
      <c r="B71" s="187"/>
      <c r="C71" s="189" t="s">
        <v>311</v>
      </c>
      <c r="D71" s="154" t="s">
        <v>58</v>
      </c>
      <c r="E71" s="204">
        <f>E52+E53+E54+E55</f>
        <v>127</v>
      </c>
      <c r="F71" s="15"/>
      <c r="G71" s="20"/>
      <c r="H71" s="21"/>
      <c r="I71" s="20"/>
      <c r="J71" s="20"/>
      <c r="K71" s="20"/>
      <c r="L71" s="20"/>
      <c r="M71" s="20"/>
      <c r="N71" s="20"/>
      <c r="O71" s="20"/>
      <c r="P71" s="22"/>
    </row>
    <row r="72" spans="1:16" s="36" customFormat="1" ht="24">
      <c r="A72" s="194"/>
      <c r="B72" s="194"/>
      <c r="C72" s="220" t="s">
        <v>333</v>
      </c>
      <c r="D72" s="154"/>
      <c r="E72" s="194"/>
      <c r="F72" s="15"/>
      <c r="G72" s="20"/>
      <c r="H72" s="21"/>
      <c r="I72" s="20"/>
      <c r="J72" s="20"/>
      <c r="K72" s="20"/>
      <c r="L72" s="20"/>
      <c r="M72" s="20"/>
      <c r="N72" s="20"/>
      <c r="O72" s="20"/>
      <c r="P72" s="22"/>
    </row>
    <row r="73" spans="1:16" s="36" customFormat="1" ht="24">
      <c r="A73" s="185">
        <v>1</v>
      </c>
      <c r="B73" s="185"/>
      <c r="C73" s="186" t="s">
        <v>428</v>
      </c>
      <c r="D73" s="157" t="s">
        <v>58</v>
      </c>
      <c r="E73" s="201">
        <v>18</v>
      </c>
      <c r="F73" s="15"/>
      <c r="G73" s="20"/>
      <c r="H73" s="21"/>
      <c r="I73" s="20"/>
      <c r="J73" s="20"/>
      <c r="K73" s="20"/>
      <c r="L73" s="20"/>
      <c r="M73" s="20"/>
      <c r="N73" s="20"/>
      <c r="O73" s="20"/>
      <c r="P73" s="22"/>
    </row>
    <row r="74" spans="1:16" s="36" customFormat="1" ht="24">
      <c r="A74" s="187">
        <v>2</v>
      </c>
      <c r="B74" s="187"/>
      <c r="C74" s="186" t="s">
        <v>441</v>
      </c>
      <c r="D74" s="157" t="s">
        <v>58</v>
      </c>
      <c r="E74" s="202">
        <v>80</v>
      </c>
      <c r="F74" s="15"/>
      <c r="G74" s="20"/>
      <c r="H74" s="21"/>
      <c r="I74" s="20"/>
      <c r="J74" s="20"/>
      <c r="K74" s="20"/>
      <c r="L74" s="20"/>
      <c r="M74" s="20"/>
      <c r="N74" s="20"/>
      <c r="O74" s="20"/>
      <c r="P74" s="22"/>
    </row>
    <row r="75" spans="1:16" s="36" customFormat="1" ht="24">
      <c r="A75" s="187">
        <v>3</v>
      </c>
      <c r="B75" s="187"/>
      <c r="C75" s="186" t="s">
        <v>412</v>
      </c>
      <c r="D75" s="157" t="s">
        <v>58</v>
      </c>
      <c r="E75" s="202">
        <v>60</v>
      </c>
      <c r="F75" s="15"/>
      <c r="G75" s="20"/>
      <c r="H75" s="21"/>
      <c r="I75" s="20"/>
      <c r="J75" s="20"/>
      <c r="K75" s="20"/>
      <c r="L75" s="20"/>
      <c r="M75" s="20"/>
      <c r="N75" s="20"/>
      <c r="O75" s="20"/>
      <c r="P75" s="22"/>
    </row>
    <row r="76" spans="1:16" s="36" customFormat="1" ht="12.75" customHeight="1">
      <c r="A76" s="187">
        <v>4</v>
      </c>
      <c r="B76" s="187"/>
      <c r="C76" s="189" t="s">
        <v>416</v>
      </c>
      <c r="D76" s="157" t="s">
        <v>39</v>
      </c>
      <c r="E76" s="204">
        <v>1</v>
      </c>
      <c r="F76" s="15"/>
      <c r="G76" s="20"/>
      <c r="H76" s="21"/>
      <c r="I76" s="20"/>
      <c r="J76" s="20"/>
      <c r="K76" s="20"/>
      <c r="L76" s="20"/>
      <c r="M76" s="20"/>
      <c r="N76" s="20"/>
      <c r="O76" s="20"/>
      <c r="P76" s="22"/>
    </row>
    <row r="77" spans="1:16" s="36" customFormat="1" ht="25.5">
      <c r="A77" s="187">
        <v>5</v>
      </c>
      <c r="B77" s="187"/>
      <c r="C77" s="188" t="s">
        <v>442</v>
      </c>
      <c r="D77" s="157" t="s">
        <v>58</v>
      </c>
      <c r="E77" s="204">
        <v>18</v>
      </c>
      <c r="F77" s="15"/>
      <c r="G77" s="20"/>
      <c r="H77" s="21"/>
      <c r="I77" s="20"/>
      <c r="J77" s="20"/>
      <c r="K77" s="20"/>
      <c r="L77" s="20"/>
      <c r="M77" s="20"/>
      <c r="N77" s="20"/>
      <c r="O77" s="20"/>
      <c r="P77" s="22"/>
    </row>
    <row r="78" spans="1:16" s="36" customFormat="1" ht="25.5">
      <c r="A78" s="187"/>
      <c r="B78" s="187"/>
      <c r="C78" s="188" t="s">
        <v>443</v>
      </c>
      <c r="D78" s="157" t="s">
        <v>58</v>
      </c>
      <c r="E78" s="204">
        <v>80</v>
      </c>
      <c r="F78" s="15"/>
      <c r="G78" s="20"/>
      <c r="H78" s="21"/>
      <c r="I78" s="20"/>
      <c r="J78" s="20"/>
      <c r="K78" s="20"/>
      <c r="L78" s="20"/>
      <c r="M78" s="20"/>
      <c r="N78" s="20"/>
      <c r="O78" s="20"/>
      <c r="P78" s="22"/>
    </row>
    <row r="79" spans="1:16" s="36" customFormat="1" ht="25.5">
      <c r="A79" s="187">
        <v>6</v>
      </c>
      <c r="B79" s="187"/>
      <c r="C79" s="188" t="s">
        <v>444</v>
      </c>
      <c r="D79" s="157" t="s">
        <v>58</v>
      </c>
      <c r="E79" s="204">
        <v>60</v>
      </c>
      <c r="F79" s="15"/>
      <c r="G79" s="20"/>
      <c r="H79" s="21"/>
      <c r="I79" s="20"/>
      <c r="J79" s="20"/>
      <c r="K79" s="20"/>
      <c r="L79" s="20"/>
      <c r="M79" s="20"/>
      <c r="N79" s="20"/>
      <c r="O79" s="20"/>
      <c r="P79" s="22"/>
    </row>
    <row r="80" spans="1:16" s="36" customFormat="1" ht="12.75">
      <c r="A80" s="187">
        <v>7</v>
      </c>
      <c r="B80" s="187"/>
      <c r="C80" s="188" t="s">
        <v>445</v>
      </c>
      <c r="D80" s="157" t="s">
        <v>299</v>
      </c>
      <c r="E80" s="204">
        <v>6</v>
      </c>
      <c r="F80" s="15"/>
      <c r="G80" s="20"/>
      <c r="H80" s="21"/>
      <c r="I80" s="20"/>
      <c r="J80" s="20"/>
      <c r="K80" s="20"/>
      <c r="L80" s="20"/>
      <c r="M80" s="20"/>
      <c r="N80" s="20"/>
      <c r="O80" s="20"/>
      <c r="P80" s="22"/>
    </row>
    <row r="81" spans="1:16" s="36" customFormat="1" ht="12.75">
      <c r="A81" s="187">
        <v>8</v>
      </c>
      <c r="B81" s="187"/>
      <c r="C81" s="189" t="s">
        <v>431</v>
      </c>
      <c r="D81" s="157" t="s">
        <v>299</v>
      </c>
      <c r="E81" s="204">
        <v>36</v>
      </c>
      <c r="F81" s="15"/>
      <c r="G81" s="20"/>
      <c r="H81" s="21"/>
      <c r="I81" s="20"/>
      <c r="J81" s="20"/>
      <c r="K81" s="20"/>
      <c r="L81" s="20"/>
      <c r="M81" s="20"/>
      <c r="N81" s="20"/>
      <c r="O81" s="20"/>
      <c r="P81" s="22"/>
    </row>
    <row r="82" spans="1:16" s="36" customFormat="1" ht="12.75">
      <c r="A82" s="187">
        <v>9</v>
      </c>
      <c r="B82" s="187"/>
      <c r="C82" s="189" t="s">
        <v>446</v>
      </c>
      <c r="D82" s="162" t="s">
        <v>299</v>
      </c>
      <c r="E82" s="204">
        <v>18</v>
      </c>
      <c r="F82" s="15"/>
      <c r="G82" s="20"/>
      <c r="H82" s="21"/>
      <c r="I82" s="20"/>
      <c r="J82" s="20"/>
      <c r="K82" s="20"/>
      <c r="L82" s="20"/>
      <c r="M82" s="20"/>
      <c r="N82" s="20"/>
      <c r="O82" s="20"/>
      <c r="P82" s="22"/>
    </row>
    <row r="83" spans="1:16" s="36" customFormat="1" ht="12.75" customHeight="1">
      <c r="A83" s="187">
        <v>10</v>
      </c>
      <c r="B83" s="187"/>
      <c r="C83" s="189" t="s">
        <v>426</v>
      </c>
      <c r="D83" s="162" t="s">
        <v>39</v>
      </c>
      <c r="E83" s="204">
        <v>1</v>
      </c>
      <c r="F83" s="15"/>
      <c r="G83" s="20"/>
      <c r="H83" s="21"/>
      <c r="I83" s="20"/>
      <c r="J83" s="20"/>
      <c r="K83" s="20"/>
      <c r="L83" s="20"/>
      <c r="M83" s="20"/>
      <c r="N83" s="20"/>
      <c r="O83" s="20"/>
      <c r="P83" s="22"/>
    </row>
    <row r="84" spans="1:16" s="36" customFormat="1" ht="12.75" customHeight="1">
      <c r="A84" s="187">
        <v>11</v>
      </c>
      <c r="B84" s="187"/>
      <c r="C84" s="190" t="s">
        <v>427</v>
      </c>
      <c r="D84" s="157" t="s">
        <v>39</v>
      </c>
      <c r="E84" s="204">
        <v>1</v>
      </c>
      <c r="F84" s="15"/>
      <c r="G84" s="20"/>
      <c r="H84" s="21"/>
      <c r="I84" s="20"/>
      <c r="J84" s="20"/>
      <c r="K84" s="20"/>
      <c r="L84" s="20"/>
      <c r="M84" s="20"/>
      <c r="N84" s="20"/>
      <c r="O84" s="20"/>
      <c r="P84" s="22"/>
    </row>
    <row r="85" spans="1:16" s="36" customFormat="1" ht="12.75">
      <c r="A85" s="187">
        <v>12</v>
      </c>
      <c r="B85" s="187"/>
      <c r="C85" s="192" t="s">
        <v>312</v>
      </c>
      <c r="D85" s="157" t="s">
        <v>315</v>
      </c>
      <c r="E85" s="204">
        <v>18</v>
      </c>
      <c r="F85" s="15"/>
      <c r="G85" s="20"/>
      <c r="H85" s="21"/>
      <c r="I85" s="20"/>
      <c r="J85" s="20"/>
      <c r="K85" s="20"/>
      <c r="L85" s="20"/>
      <c r="M85" s="20"/>
      <c r="N85" s="20"/>
      <c r="O85" s="20"/>
      <c r="P85" s="22"/>
    </row>
    <row r="86" spans="1:16" s="36" customFormat="1" ht="12.75">
      <c r="A86" s="187">
        <v>13</v>
      </c>
      <c r="B86" s="187"/>
      <c r="C86" s="192" t="s">
        <v>313</v>
      </c>
      <c r="D86" s="162" t="s">
        <v>315</v>
      </c>
      <c r="E86" s="204">
        <v>18</v>
      </c>
      <c r="F86" s="15"/>
      <c r="G86" s="20"/>
      <c r="H86" s="21"/>
      <c r="I86" s="20"/>
      <c r="J86" s="20"/>
      <c r="K86" s="20"/>
      <c r="L86" s="20"/>
      <c r="M86" s="20"/>
      <c r="N86" s="20"/>
      <c r="O86" s="20"/>
      <c r="P86" s="22"/>
    </row>
    <row r="87" spans="1:16" s="36" customFormat="1" ht="12.75">
      <c r="A87" s="187">
        <v>14</v>
      </c>
      <c r="B87" s="187"/>
      <c r="C87" s="189" t="s">
        <v>311</v>
      </c>
      <c r="D87" s="162" t="s">
        <v>58</v>
      </c>
      <c r="E87" s="204">
        <v>158</v>
      </c>
      <c r="F87" s="15"/>
      <c r="G87" s="20"/>
      <c r="H87" s="21"/>
      <c r="I87" s="20"/>
      <c r="J87" s="20"/>
      <c r="K87" s="20"/>
      <c r="L87" s="20"/>
      <c r="M87" s="20"/>
      <c r="N87" s="20"/>
      <c r="O87" s="20"/>
      <c r="P87" s="22"/>
    </row>
    <row r="88" spans="1:16" s="36" customFormat="1" ht="24">
      <c r="A88" s="187"/>
      <c r="B88" s="187"/>
      <c r="C88" s="222" t="s">
        <v>331</v>
      </c>
      <c r="D88" s="157"/>
      <c r="E88" s="193"/>
      <c r="F88" s="15"/>
      <c r="G88" s="20"/>
      <c r="H88" s="21"/>
      <c r="I88" s="20"/>
      <c r="J88" s="20"/>
      <c r="K88" s="20"/>
      <c r="L88" s="20"/>
      <c r="M88" s="20"/>
      <c r="N88" s="20"/>
      <c r="O88" s="20"/>
      <c r="P88" s="22"/>
    </row>
    <row r="89" spans="1:16" s="36" customFormat="1" ht="25.5">
      <c r="A89" s="195">
        <v>1</v>
      </c>
      <c r="B89" s="195"/>
      <c r="C89" s="196" t="s">
        <v>447</v>
      </c>
      <c r="D89" s="157" t="s">
        <v>58</v>
      </c>
      <c r="E89" s="207">
        <v>25</v>
      </c>
      <c r="F89" s="15"/>
      <c r="G89" s="20"/>
      <c r="H89" s="21"/>
      <c r="I89" s="20"/>
      <c r="J89" s="20"/>
      <c r="K89" s="20"/>
      <c r="L89" s="20"/>
      <c r="M89" s="20"/>
      <c r="N89" s="20"/>
      <c r="O89" s="20"/>
      <c r="P89" s="22"/>
    </row>
    <row r="90" spans="1:16" s="36" customFormat="1" ht="25.5">
      <c r="A90" s="195">
        <v>2</v>
      </c>
      <c r="B90" s="195"/>
      <c r="C90" s="196" t="s">
        <v>448</v>
      </c>
      <c r="D90" s="162" t="s">
        <v>58</v>
      </c>
      <c r="E90" s="207">
        <v>15</v>
      </c>
      <c r="F90" s="15"/>
      <c r="G90" s="20"/>
      <c r="H90" s="21"/>
      <c r="I90" s="20"/>
      <c r="J90" s="20"/>
      <c r="K90" s="20"/>
      <c r="L90" s="20"/>
      <c r="M90" s="20"/>
      <c r="N90" s="20"/>
      <c r="O90" s="20"/>
      <c r="P90" s="22"/>
    </row>
    <row r="91" spans="1:16" s="36" customFormat="1" ht="12.75">
      <c r="A91" s="195">
        <v>3</v>
      </c>
      <c r="B91" s="195"/>
      <c r="C91" s="196" t="s">
        <v>449</v>
      </c>
      <c r="D91" s="157" t="s">
        <v>315</v>
      </c>
      <c r="E91" s="207">
        <v>4</v>
      </c>
      <c r="F91" s="15"/>
      <c r="G91" s="20"/>
      <c r="H91" s="21"/>
      <c r="I91" s="20"/>
      <c r="J91" s="20"/>
      <c r="K91" s="20"/>
      <c r="L91" s="20"/>
      <c r="M91" s="20"/>
      <c r="N91" s="20"/>
      <c r="O91" s="20"/>
      <c r="P91" s="22"/>
    </row>
    <row r="92" spans="1:16" s="36" customFormat="1" ht="12.75">
      <c r="A92" s="195">
        <v>4</v>
      </c>
      <c r="B92" s="195"/>
      <c r="C92" s="196" t="s">
        <v>450</v>
      </c>
      <c r="D92" s="157" t="s">
        <v>315</v>
      </c>
      <c r="E92" s="207">
        <v>4</v>
      </c>
      <c r="F92" s="15"/>
      <c r="G92" s="20"/>
      <c r="H92" s="21"/>
      <c r="I92" s="20"/>
      <c r="J92" s="20"/>
      <c r="K92" s="20"/>
      <c r="L92" s="20"/>
      <c r="M92" s="20"/>
      <c r="N92" s="20"/>
      <c r="O92" s="20"/>
      <c r="P92" s="22"/>
    </row>
    <row r="93" spans="1:16" s="36" customFormat="1" ht="24">
      <c r="A93" s="195"/>
      <c r="B93" s="195"/>
      <c r="C93" s="222" t="s">
        <v>332</v>
      </c>
      <c r="D93" s="157"/>
      <c r="E93" s="193"/>
      <c r="F93" s="15"/>
      <c r="G93" s="20"/>
      <c r="H93" s="21"/>
      <c r="I93" s="20"/>
      <c r="J93" s="20"/>
      <c r="K93" s="20"/>
      <c r="L93" s="20"/>
      <c r="M93" s="20"/>
      <c r="N93" s="20"/>
      <c r="O93" s="20"/>
      <c r="P93" s="22"/>
    </row>
    <row r="94" spans="1:16" s="36" customFormat="1" ht="25.5">
      <c r="A94" s="195">
        <v>1</v>
      </c>
      <c r="B94" s="195"/>
      <c r="C94" s="196" t="s">
        <v>447</v>
      </c>
      <c r="D94" s="157" t="s">
        <v>58</v>
      </c>
      <c r="E94" s="207">
        <v>80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47"/>
    </row>
    <row r="95" spans="1:16" s="36" customFormat="1" ht="25.5">
      <c r="A95" s="195">
        <v>2</v>
      </c>
      <c r="B95" s="195"/>
      <c r="C95" s="196" t="s">
        <v>448</v>
      </c>
      <c r="D95" s="157" t="s">
        <v>58</v>
      </c>
      <c r="E95" s="207">
        <v>60</v>
      </c>
      <c r="F95" s="15"/>
      <c r="G95" s="20"/>
      <c r="H95" s="21"/>
      <c r="I95" s="20"/>
      <c r="J95" s="20"/>
      <c r="K95" s="20"/>
      <c r="L95" s="20"/>
      <c r="M95" s="20"/>
      <c r="N95" s="20"/>
      <c r="O95" s="20"/>
      <c r="P95" s="22"/>
    </row>
    <row r="96" spans="1:16" s="36" customFormat="1" ht="25.5">
      <c r="A96" s="195">
        <v>3</v>
      </c>
      <c r="B96" s="195"/>
      <c r="C96" s="196" t="s">
        <v>451</v>
      </c>
      <c r="D96" s="157" t="s">
        <v>299</v>
      </c>
      <c r="E96" s="207">
        <v>18</v>
      </c>
      <c r="F96" s="15"/>
      <c r="G96" s="20"/>
      <c r="H96" s="21"/>
      <c r="I96" s="20"/>
      <c r="J96" s="20"/>
      <c r="K96" s="20"/>
      <c r="L96" s="20"/>
      <c r="M96" s="20"/>
      <c r="N96" s="20"/>
      <c r="O96" s="20"/>
      <c r="P96" s="22"/>
    </row>
    <row r="97" spans="1:16" s="36" customFormat="1" ht="25.5">
      <c r="A97" s="195">
        <v>4</v>
      </c>
      <c r="B97" s="195"/>
      <c r="C97" s="196" t="s">
        <v>452</v>
      </c>
      <c r="D97" s="157" t="s">
        <v>299</v>
      </c>
      <c r="E97" s="207">
        <v>18</v>
      </c>
      <c r="F97" s="15"/>
      <c r="G97" s="20"/>
      <c r="H97" s="21"/>
      <c r="I97" s="20"/>
      <c r="J97" s="20"/>
      <c r="K97" s="20"/>
      <c r="L97" s="20"/>
      <c r="M97" s="20"/>
      <c r="N97" s="20"/>
      <c r="O97" s="20"/>
      <c r="P97" s="22"/>
    </row>
    <row r="98" spans="1:16" s="36" customFormat="1" ht="12.75">
      <c r="A98" s="195">
        <v>5</v>
      </c>
      <c r="B98" s="195"/>
      <c r="C98" s="196" t="s">
        <v>453</v>
      </c>
      <c r="D98" s="157" t="s">
        <v>299</v>
      </c>
      <c r="E98" s="207">
        <v>15</v>
      </c>
      <c r="F98" s="15"/>
      <c r="G98" s="20"/>
      <c r="H98" s="21"/>
      <c r="I98" s="20"/>
      <c r="J98" s="20"/>
      <c r="K98" s="20"/>
      <c r="L98" s="20"/>
      <c r="M98" s="20"/>
      <c r="N98" s="20"/>
      <c r="O98" s="20"/>
      <c r="P98" s="22"/>
    </row>
    <row r="99" spans="1:16" s="36" customFormat="1" ht="25.5">
      <c r="A99" s="195">
        <v>6</v>
      </c>
      <c r="B99" s="195"/>
      <c r="C99" s="196" t="s">
        <v>454</v>
      </c>
      <c r="D99" s="157" t="s">
        <v>290</v>
      </c>
      <c r="E99" s="207">
        <v>1</v>
      </c>
      <c r="F99" s="15"/>
      <c r="G99" s="20"/>
      <c r="H99" s="21"/>
      <c r="I99" s="20"/>
      <c r="J99" s="20"/>
      <c r="K99" s="20"/>
      <c r="L99" s="20"/>
      <c r="M99" s="20"/>
      <c r="N99" s="20"/>
      <c r="O99" s="20"/>
      <c r="P99" s="22"/>
    </row>
    <row r="100" spans="1:16" s="36" customFormat="1" ht="12.75">
      <c r="A100" s="195">
        <v>7</v>
      </c>
      <c r="B100" s="195"/>
      <c r="C100" s="196" t="s">
        <v>455</v>
      </c>
      <c r="D100" s="157" t="s">
        <v>299</v>
      </c>
      <c r="E100" s="207">
        <v>12</v>
      </c>
      <c r="F100" s="15"/>
      <c r="G100" s="20"/>
      <c r="H100" s="21"/>
      <c r="I100" s="20"/>
      <c r="J100" s="20"/>
      <c r="K100" s="20"/>
      <c r="L100" s="20"/>
      <c r="M100" s="20"/>
      <c r="N100" s="20"/>
      <c r="O100" s="20"/>
      <c r="P100" s="22"/>
    </row>
    <row r="101" spans="1:16" s="36" customFormat="1" ht="12.75">
      <c r="A101" s="195">
        <v>8</v>
      </c>
      <c r="B101" s="195"/>
      <c r="C101" s="196" t="s">
        <v>456</v>
      </c>
      <c r="D101" s="157" t="s">
        <v>299</v>
      </c>
      <c r="E101" s="207">
        <v>8</v>
      </c>
      <c r="F101" s="15"/>
      <c r="G101" s="20"/>
      <c r="H101" s="21"/>
      <c r="I101" s="20"/>
      <c r="J101" s="20"/>
      <c r="K101" s="20"/>
      <c r="L101" s="20"/>
      <c r="M101" s="20"/>
      <c r="N101" s="20"/>
      <c r="O101" s="20"/>
      <c r="P101" s="22"/>
    </row>
    <row r="102" spans="1:16" s="36" customFormat="1" ht="12.75">
      <c r="A102" s="195">
        <v>9</v>
      </c>
      <c r="B102" s="195"/>
      <c r="C102" s="189" t="s">
        <v>457</v>
      </c>
      <c r="D102" s="157" t="s">
        <v>299</v>
      </c>
      <c r="E102" s="192">
        <v>21</v>
      </c>
      <c r="F102" s="15"/>
      <c r="G102" s="20"/>
      <c r="H102" s="21"/>
      <c r="I102" s="20"/>
      <c r="J102" s="20"/>
      <c r="K102" s="20"/>
      <c r="L102" s="20"/>
      <c r="M102" s="20"/>
      <c r="N102" s="20"/>
      <c r="O102" s="20"/>
      <c r="P102" s="22"/>
    </row>
    <row r="103" spans="1:16" s="36" customFormat="1" ht="12.75" customHeight="1">
      <c r="A103" s="195">
        <v>10</v>
      </c>
      <c r="B103" s="195"/>
      <c r="C103" s="197" t="s">
        <v>427</v>
      </c>
      <c r="D103" s="154" t="s">
        <v>290</v>
      </c>
      <c r="E103" s="192">
        <v>1</v>
      </c>
      <c r="F103" s="15"/>
      <c r="G103" s="20"/>
      <c r="H103" s="21"/>
      <c r="I103" s="20"/>
      <c r="J103" s="20"/>
      <c r="K103" s="20"/>
      <c r="L103" s="20"/>
      <c r="M103" s="20"/>
      <c r="N103" s="20"/>
      <c r="O103" s="20"/>
      <c r="P103" s="22"/>
    </row>
    <row r="104" spans="1:16" s="36" customFormat="1" ht="25.5">
      <c r="A104" s="195">
        <v>11</v>
      </c>
      <c r="B104" s="195"/>
      <c r="C104" s="190" t="s">
        <v>458</v>
      </c>
      <c r="D104" s="157" t="s">
        <v>58</v>
      </c>
      <c r="E104" s="192">
        <v>80</v>
      </c>
      <c r="F104" s="15"/>
      <c r="G104" s="20"/>
      <c r="H104" s="21"/>
      <c r="I104" s="20"/>
      <c r="J104" s="20"/>
      <c r="K104" s="20"/>
      <c r="L104" s="20"/>
      <c r="M104" s="20"/>
      <c r="N104" s="20"/>
      <c r="O104" s="20"/>
      <c r="P104" s="22"/>
    </row>
    <row r="105" spans="1:16" s="36" customFormat="1" ht="25.5">
      <c r="A105" s="195">
        <v>12</v>
      </c>
      <c r="B105" s="195"/>
      <c r="C105" s="190" t="s">
        <v>459</v>
      </c>
      <c r="D105" s="157" t="s">
        <v>58</v>
      </c>
      <c r="E105" s="192">
        <v>60</v>
      </c>
      <c r="F105" s="15"/>
      <c r="G105" s="20"/>
      <c r="H105" s="21"/>
      <c r="I105" s="20"/>
      <c r="J105" s="20"/>
      <c r="K105" s="20"/>
      <c r="L105" s="20"/>
      <c r="M105" s="20"/>
      <c r="N105" s="20"/>
      <c r="O105" s="20"/>
      <c r="P105" s="22"/>
    </row>
    <row r="106" spans="1:16" s="36" customFormat="1" ht="12.75" customHeight="1">
      <c r="A106" s="195">
        <v>13</v>
      </c>
      <c r="B106" s="195"/>
      <c r="C106" s="189" t="s">
        <v>460</v>
      </c>
      <c r="D106" s="161" t="s">
        <v>290</v>
      </c>
      <c r="E106" s="207">
        <v>1</v>
      </c>
      <c r="F106" s="15"/>
      <c r="G106" s="20"/>
      <c r="H106" s="21"/>
      <c r="I106" s="20"/>
      <c r="J106" s="20"/>
      <c r="K106" s="20"/>
      <c r="L106" s="20"/>
      <c r="M106" s="20"/>
      <c r="N106" s="20"/>
      <c r="O106" s="20"/>
      <c r="P106" s="22"/>
    </row>
    <row r="107" spans="1:16" s="36" customFormat="1" ht="12.75">
      <c r="A107" s="195">
        <v>14</v>
      </c>
      <c r="B107" s="200"/>
      <c r="C107" s="198" t="s">
        <v>312</v>
      </c>
      <c r="D107" s="153" t="s">
        <v>315</v>
      </c>
      <c r="E107" s="204">
        <v>54</v>
      </c>
      <c r="F107" s="15"/>
      <c r="G107" s="20"/>
      <c r="H107" s="21"/>
      <c r="I107" s="20"/>
      <c r="J107" s="20"/>
      <c r="K107" s="20"/>
      <c r="L107" s="20"/>
      <c r="M107" s="20"/>
      <c r="N107" s="20"/>
      <c r="O107" s="20"/>
      <c r="P107" s="22"/>
    </row>
    <row r="108" spans="1:16" s="36" customFormat="1" ht="12.75">
      <c r="A108" s="195">
        <v>15</v>
      </c>
      <c r="B108" s="195"/>
      <c r="C108" s="192" t="s">
        <v>313</v>
      </c>
      <c r="D108" s="161" t="s">
        <v>315</v>
      </c>
      <c r="E108" s="204">
        <v>10</v>
      </c>
      <c r="F108" s="15"/>
      <c r="G108" s="20"/>
      <c r="H108" s="21"/>
      <c r="I108" s="20"/>
      <c r="J108" s="20"/>
      <c r="K108" s="20"/>
      <c r="L108" s="20"/>
      <c r="M108" s="20"/>
      <c r="N108" s="20"/>
      <c r="O108" s="20"/>
      <c r="P108" s="22"/>
    </row>
    <row r="109" spans="1:16" s="36" customFormat="1" ht="13.5" thickBot="1">
      <c r="A109" s="195">
        <v>16</v>
      </c>
      <c r="B109" s="195"/>
      <c r="C109" s="192" t="s">
        <v>311</v>
      </c>
      <c r="D109" s="161" t="s">
        <v>58</v>
      </c>
      <c r="E109" s="204">
        <v>140</v>
      </c>
      <c r="F109" s="15"/>
      <c r="G109" s="20"/>
      <c r="H109" s="21"/>
      <c r="I109" s="20"/>
      <c r="J109" s="20"/>
      <c r="K109" s="20"/>
      <c r="L109" s="20"/>
      <c r="M109" s="20"/>
      <c r="N109" s="20"/>
      <c r="O109" s="20"/>
      <c r="P109" s="22"/>
    </row>
    <row r="110" spans="1:16" ht="15" thickBot="1">
      <c r="A110" s="287" t="s">
        <v>69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7"/>
      <c r="L110" s="164"/>
      <c r="M110" s="164"/>
      <c r="N110" s="164"/>
      <c r="O110" s="164"/>
      <c r="P110" s="165"/>
    </row>
    <row r="111" spans="3:5" s="24" customFormat="1" ht="12.75">
      <c r="C111" s="25"/>
      <c r="D111" s="25"/>
      <c r="E111" s="109"/>
    </row>
    <row r="112" spans="1:15" s="24" customFormat="1" ht="12.75">
      <c r="A112" s="264" t="s">
        <v>5</v>
      </c>
      <c r="B112" s="264"/>
      <c r="C112" s="33"/>
      <c r="D112" s="265"/>
      <c r="E112" s="266"/>
      <c r="G112" s="264" t="s">
        <v>27</v>
      </c>
      <c r="H112" s="264"/>
      <c r="I112" s="268"/>
      <c r="J112" s="268"/>
      <c r="K112" s="268"/>
      <c r="L112" s="268"/>
      <c r="M112" s="268"/>
      <c r="N112" s="267"/>
      <c r="O112" s="264"/>
    </row>
    <row r="113" spans="3:11" s="24" customFormat="1" ht="12.75">
      <c r="C113" s="34" t="s">
        <v>28</v>
      </c>
      <c r="D113" s="25"/>
      <c r="E113" s="25"/>
      <c r="K113" s="34" t="s">
        <v>28</v>
      </c>
    </row>
    <row r="114" spans="3:5" s="24" customFormat="1" ht="12.75">
      <c r="C114" s="25"/>
      <c r="D114" s="25"/>
      <c r="E114" s="109"/>
    </row>
    <row r="115" spans="1:8" s="24" customFormat="1" ht="12.75">
      <c r="A115" s="264" t="s">
        <v>6</v>
      </c>
      <c r="B115" s="264"/>
      <c r="C115" s="25"/>
      <c r="D115" s="25"/>
      <c r="E115" s="25"/>
      <c r="G115" s="264" t="s">
        <v>6</v>
      </c>
      <c r="H115" s="264"/>
    </row>
    <row r="116" spans="3:5" s="24" customFormat="1" ht="12.75">
      <c r="C116" s="25"/>
      <c r="D116" s="25"/>
      <c r="E116" s="25"/>
    </row>
    <row r="117" spans="3:5" s="24" customFormat="1" ht="12.75">
      <c r="C117" s="25"/>
      <c r="D117" s="25"/>
      <c r="E117" s="25"/>
    </row>
    <row r="118" spans="3:5" s="24" customFormat="1" ht="12.75">
      <c r="C118" s="25"/>
      <c r="D118" s="25"/>
      <c r="E118" s="25"/>
    </row>
    <row r="119" spans="3:5" s="24" customFormat="1" ht="12.75">
      <c r="C119" s="25"/>
      <c r="D119" s="25"/>
      <c r="E119" s="25"/>
    </row>
    <row r="120" spans="3:5" s="24" customFormat="1" ht="12.75">
      <c r="C120" s="25"/>
      <c r="D120" s="25"/>
      <c r="E120" s="25"/>
    </row>
    <row r="121" spans="3:5" s="24" customFormat="1" ht="12.75">
      <c r="C121" s="25"/>
      <c r="D121" s="25"/>
      <c r="E121" s="25"/>
    </row>
    <row r="122" spans="3:5" s="24" customFormat="1" ht="12.75">
      <c r="C122" s="25"/>
      <c r="D122" s="25"/>
      <c r="E122" s="25"/>
    </row>
    <row r="123" spans="3:5" s="24" customFormat="1" ht="12.75">
      <c r="C123" s="25"/>
      <c r="D123" s="25"/>
      <c r="E123" s="25"/>
    </row>
    <row r="124" spans="3:5" s="24" customFormat="1" ht="12.75">
      <c r="C124" s="25"/>
      <c r="D124" s="25"/>
      <c r="E124" s="25"/>
    </row>
    <row r="125" spans="3:5" s="24" customFormat="1" ht="12.75">
      <c r="C125" s="25"/>
      <c r="D125" s="25"/>
      <c r="E125" s="25"/>
    </row>
    <row r="126" spans="3:5" s="24" customFormat="1" ht="12.75">
      <c r="C126" s="25"/>
      <c r="D126" s="25"/>
      <c r="E126" s="25"/>
    </row>
    <row r="127" spans="3:5" s="24" customFormat="1" ht="12.75">
      <c r="C127" s="25"/>
      <c r="D127" s="25"/>
      <c r="E127" s="25"/>
    </row>
    <row r="128" spans="3:5" s="24" customFormat="1" ht="12.75">
      <c r="C128" s="25"/>
      <c r="D128" s="25"/>
      <c r="E128" s="25"/>
    </row>
    <row r="129" spans="3:5" s="24" customFormat="1" ht="12.75">
      <c r="C129" s="25"/>
      <c r="D129" s="25"/>
      <c r="E129" s="25"/>
    </row>
    <row r="130" spans="3:5" s="24" customFormat="1" ht="12.75">
      <c r="C130" s="25"/>
      <c r="D130" s="25"/>
      <c r="E130" s="25"/>
    </row>
    <row r="131" spans="3:5" s="24" customFormat="1" ht="12.75">
      <c r="C131" s="25"/>
      <c r="D131" s="25"/>
      <c r="E131" s="25"/>
    </row>
    <row r="132" spans="3:5" s="24" customFormat="1" ht="12.75">
      <c r="C132" s="25"/>
      <c r="D132" s="25"/>
      <c r="E132" s="25"/>
    </row>
    <row r="133" spans="3:5" s="24" customFormat="1" ht="12.75">
      <c r="C133" s="25"/>
      <c r="D133" s="25"/>
      <c r="E133" s="25"/>
    </row>
    <row r="134" spans="3:5" s="24" customFormat="1" ht="12.75">
      <c r="C134" s="25"/>
      <c r="D134" s="25"/>
      <c r="E134" s="25"/>
    </row>
    <row r="135" spans="3:5" s="24" customFormat="1" ht="12.75">
      <c r="C135" s="25"/>
      <c r="D135" s="25"/>
      <c r="E135" s="25"/>
    </row>
    <row r="136" spans="3:5" s="24" customFormat="1" ht="12.75">
      <c r="C136" s="25"/>
      <c r="D136" s="25"/>
      <c r="E136" s="25"/>
    </row>
    <row r="137" spans="3:5" s="24" customFormat="1" ht="12.75">
      <c r="C137" s="25"/>
      <c r="D137" s="25"/>
      <c r="E137" s="25"/>
    </row>
    <row r="138" spans="3:5" s="24" customFormat="1" ht="12.75">
      <c r="C138" s="25"/>
      <c r="D138" s="25"/>
      <c r="E138" s="25"/>
    </row>
    <row r="139" spans="3:5" s="24" customFormat="1" ht="12.75">
      <c r="C139" s="25"/>
      <c r="D139" s="25"/>
      <c r="E139" s="25"/>
    </row>
    <row r="140" spans="3:5" s="24" customFormat="1" ht="12.75">
      <c r="C140" s="25"/>
      <c r="D140" s="25"/>
      <c r="E140" s="25"/>
    </row>
    <row r="141" spans="3:5" s="24" customFormat="1" ht="12.75">
      <c r="C141" s="25"/>
      <c r="D141" s="25"/>
      <c r="E141" s="25"/>
    </row>
    <row r="142" spans="3:5" s="24" customFormat="1" ht="12.75">
      <c r="C142" s="25"/>
      <c r="D142" s="25"/>
      <c r="E142" s="25"/>
    </row>
    <row r="143" spans="3:5" s="24" customFormat="1" ht="12.75">
      <c r="C143" s="25"/>
      <c r="D143" s="25"/>
      <c r="E143" s="25"/>
    </row>
    <row r="144" spans="3:5" s="24" customFormat="1" ht="12.75">
      <c r="C144" s="25"/>
      <c r="D144" s="25"/>
      <c r="E144" s="25"/>
    </row>
    <row r="145" spans="3:5" s="24" customFormat="1" ht="12.75">
      <c r="C145" s="25"/>
      <c r="D145" s="25"/>
      <c r="E145" s="25"/>
    </row>
    <row r="146" spans="3:5" s="24" customFormat="1" ht="12.75">
      <c r="C146" s="25"/>
      <c r="D146" s="25"/>
      <c r="E146" s="25"/>
    </row>
    <row r="147" spans="3:5" s="24" customFormat="1" ht="12.75">
      <c r="C147" s="25"/>
      <c r="D147" s="25"/>
      <c r="E147" s="25"/>
    </row>
    <row r="148" spans="3:5" s="24" customFormat="1" ht="12.75">
      <c r="C148" s="25"/>
      <c r="D148" s="25"/>
      <c r="E148" s="25"/>
    </row>
    <row r="149" spans="3:5" s="24" customFormat="1" ht="12.75">
      <c r="C149" s="25"/>
      <c r="D149" s="25"/>
      <c r="E149" s="25"/>
    </row>
    <row r="150" spans="3:5" s="24" customFormat="1" ht="12.75">
      <c r="C150" s="25"/>
      <c r="D150" s="25"/>
      <c r="E150" s="25"/>
    </row>
    <row r="151" spans="3:5" s="24" customFormat="1" ht="12.75">
      <c r="C151" s="25"/>
      <c r="D151" s="25"/>
      <c r="E151" s="25"/>
    </row>
    <row r="152" spans="3:5" s="24" customFormat="1" ht="12.75">
      <c r="C152" s="25"/>
      <c r="D152" s="25"/>
      <c r="E152" s="25"/>
    </row>
    <row r="153" spans="3:5" s="24" customFormat="1" ht="12.75">
      <c r="C153" s="25"/>
      <c r="D153" s="25"/>
      <c r="E153" s="25"/>
    </row>
    <row r="154" spans="3:5" s="24" customFormat="1" ht="12.75">
      <c r="C154" s="25"/>
      <c r="D154" s="25"/>
      <c r="E154" s="25"/>
    </row>
    <row r="155" spans="3:5" s="24" customFormat="1" ht="12.75">
      <c r="C155" s="25"/>
      <c r="D155" s="25"/>
      <c r="E155" s="25"/>
    </row>
    <row r="156" spans="3:5" s="24" customFormat="1" ht="12.75">
      <c r="C156" s="25"/>
      <c r="D156" s="25"/>
      <c r="E156" s="25"/>
    </row>
    <row r="157" spans="3:5" s="24" customFormat="1" ht="12.75">
      <c r="C157" s="25"/>
      <c r="D157" s="25"/>
      <c r="E157" s="25"/>
    </row>
    <row r="158" spans="3:5" s="24" customFormat="1" ht="12.75">
      <c r="C158" s="25"/>
      <c r="D158" s="25"/>
      <c r="E158" s="25"/>
    </row>
    <row r="159" spans="3:5" s="24" customFormat="1" ht="12.75">
      <c r="C159" s="25"/>
      <c r="D159" s="25"/>
      <c r="E159" s="25"/>
    </row>
    <row r="160" spans="3:5" s="24" customFormat="1" ht="12.75">
      <c r="C160" s="25"/>
      <c r="D160" s="25"/>
      <c r="E160" s="25"/>
    </row>
    <row r="161" spans="3:5" s="24" customFormat="1" ht="12.75">
      <c r="C161" s="25"/>
      <c r="D161" s="25"/>
      <c r="E161" s="25"/>
    </row>
    <row r="162" spans="3:5" s="24" customFormat="1" ht="12.75">
      <c r="C162" s="25"/>
      <c r="D162" s="25"/>
      <c r="E162" s="25"/>
    </row>
    <row r="163" spans="3:5" s="24" customFormat="1" ht="12.75">
      <c r="C163" s="25"/>
      <c r="D163" s="25"/>
      <c r="E163" s="25"/>
    </row>
    <row r="164" spans="3:5" s="24" customFormat="1" ht="12.75">
      <c r="C164" s="25"/>
      <c r="D164" s="25"/>
      <c r="E164" s="25"/>
    </row>
    <row r="165" spans="3:5" s="24" customFormat="1" ht="12.75">
      <c r="C165" s="25"/>
      <c r="D165" s="25"/>
      <c r="E165" s="25"/>
    </row>
    <row r="166" spans="3:5" s="24" customFormat="1" ht="12.75">
      <c r="C166" s="25"/>
      <c r="D166" s="25"/>
      <c r="E166" s="25"/>
    </row>
    <row r="167" spans="3:5" s="24" customFormat="1" ht="12.75">
      <c r="C167" s="25"/>
      <c r="D167" s="25"/>
      <c r="E167" s="25"/>
    </row>
    <row r="168" spans="3:5" s="24" customFormat="1" ht="12.75">
      <c r="C168" s="25"/>
      <c r="D168" s="25"/>
      <c r="E168" s="25"/>
    </row>
    <row r="169" spans="3:5" s="24" customFormat="1" ht="12.75">
      <c r="C169" s="25"/>
      <c r="D169" s="25"/>
      <c r="E169" s="25"/>
    </row>
    <row r="170" spans="3:5" s="24" customFormat="1" ht="12.75">
      <c r="C170" s="25"/>
      <c r="D170" s="25"/>
      <c r="E170" s="25"/>
    </row>
    <row r="171" spans="3:5" s="24" customFormat="1" ht="12.75">
      <c r="C171" s="25"/>
      <c r="D171" s="25"/>
      <c r="E171" s="25"/>
    </row>
    <row r="172" spans="3:5" s="24" customFormat="1" ht="12.75">
      <c r="C172" s="25"/>
      <c r="D172" s="25"/>
      <c r="E172" s="25"/>
    </row>
    <row r="173" spans="3:5" s="24" customFormat="1" ht="12.75">
      <c r="C173" s="25"/>
      <c r="D173" s="25"/>
      <c r="E173" s="25"/>
    </row>
    <row r="174" spans="3:5" s="24" customFormat="1" ht="12.75">
      <c r="C174" s="25"/>
      <c r="D174" s="25"/>
      <c r="E174" s="25"/>
    </row>
    <row r="175" spans="3:5" s="24" customFormat="1" ht="12.75">
      <c r="C175" s="25"/>
      <c r="D175" s="25"/>
      <c r="E175" s="25"/>
    </row>
    <row r="176" spans="3:5" s="24" customFormat="1" ht="12.75">
      <c r="C176" s="25"/>
      <c r="D176" s="25"/>
      <c r="E176" s="25"/>
    </row>
    <row r="177" spans="3:5" s="24" customFormat="1" ht="12.75">
      <c r="C177" s="25"/>
      <c r="D177" s="25"/>
      <c r="E177" s="25"/>
    </row>
    <row r="178" spans="3:5" s="24" customFormat="1" ht="12.75">
      <c r="C178" s="25"/>
      <c r="D178" s="25"/>
      <c r="E178" s="25"/>
    </row>
    <row r="179" spans="3:5" s="24" customFormat="1" ht="12.75">
      <c r="C179" s="25"/>
      <c r="D179" s="25"/>
      <c r="E179" s="25"/>
    </row>
    <row r="180" spans="3:5" s="24" customFormat="1" ht="12.75">
      <c r="C180" s="25"/>
      <c r="D180" s="25"/>
      <c r="E180" s="25"/>
    </row>
    <row r="181" spans="3:5" s="24" customFormat="1" ht="12.75">
      <c r="C181" s="25"/>
      <c r="D181" s="25"/>
      <c r="E181" s="25"/>
    </row>
    <row r="182" spans="3:5" s="24" customFormat="1" ht="12.75">
      <c r="C182" s="25"/>
      <c r="D182" s="25"/>
      <c r="E182" s="25"/>
    </row>
    <row r="183" spans="3:5" s="24" customFormat="1" ht="12.75">
      <c r="C183" s="25"/>
      <c r="D183" s="25"/>
      <c r="E183" s="25"/>
    </row>
    <row r="184" spans="3:5" s="24" customFormat="1" ht="12.75">
      <c r="C184" s="25"/>
      <c r="D184" s="25"/>
      <c r="E184" s="25"/>
    </row>
    <row r="185" spans="3:5" s="24" customFormat="1" ht="12.75">
      <c r="C185" s="25"/>
      <c r="D185" s="25"/>
      <c r="E185" s="25"/>
    </row>
    <row r="186" spans="3:5" s="24" customFormat="1" ht="12.75">
      <c r="C186" s="25"/>
      <c r="D186" s="25"/>
      <c r="E186" s="25"/>
    </row>
    <row r="187" spans="3:5" s="24" customFormat="1" ht="12.75">
      <c r="C187" s="25"/>
      <c r="D187" s="25"/>
      <c r="E187" s="25"/>
    </row>
    <row r="188" spans="3:5" s="24" customFormat="1" ht="12.75">
      <c r="C188" s="25"/>
      <c r="D188" s="25"/>
      <c r="E188" s="25"/>
    </row>
    <row r="189" spans="3:5" s="24" customFormat="1" ht="12.75">
      <c r="C189" s="25"/>
      <c r="D189" s="25"/>
      <c r="E189" s="25"/>
    </row>
    <row r="190" spans="3:5" s="24" customFormat="1" ht="12.75">
      <c r="C190" s="25"/>
      <c r="D190" s="25"/>
      <c r="E190" s="25"/>
    </row>
    <row r="191" spans="3:5" s="24" customFormat="1" ht="12.75">
      <c r="C191" s="25"/>
      <c r="D191" s="25"/>
      <c r="E191" s="25"/>
    </row>
    <row r="192" spans="3:5" s="24" customFormat="1" ht="12.75">
      <c r="C192" s="25"/>
      <c r="D192" s="25"/>
      <c r="E192" s="25"/>
    </row>
    <row r="193" spans="3:5" s="24" customFormat="1" ht="12.75">
      <c r="C193" s="25"/>
      <c r="D193" s="25"/>
      <c r="E193" s="25"/>
    </row>
    <row r="194" spans="3:5" s="24" customFormat="1" ht="12.75">
      <c r="C194" s="25"/>
      <c r="D194" s="25"/>
      <c r="E194" s="25"/>
    </row>
    <row r="195" spans="3:5" s="24" customFormat="1" ht="12.75">
      <c r="C195" s="25"/>
      <c r="D195" s="25"/>
      <c r="E195" s="25"/>
    </row>
    <row r="196" spans="3:5" s="24" customFormat="1" ht="12.75">
      <c r="C196" s="25"/>
      <c r="D196" s="25"/>
      <c r="E196" s="25"/>
    </row>
    <row r="197" spans="3:5" s="24" customFormat="1" ht="12.75">
      <c r="C197" s="25"/>
      <c r="D197" s="25"/>
      <c r="E197" s="25"/>
    </row>
    <row r="198" spans="3:5" s="24" customFormat="1" ht="12.75">
      <c r="C198" s="25"/>
      <c r="D198" s="25"/>
      <c r="E198" s="25"/>
    </row>
    <row r="199" spans="3:5" s="24" customFormat="1" ht="12.75">
      <c r="C199" s="25"/>
      <c r="D199" s="25"/>
      <c r="E199" s="25"/>
    </row>
    <row r="200" spans="3:5" s="24" customFormat="1" ht="12.75">
      <c r="C200" s="25"/>
      <c r="D200" s="25"/>
      <c r="E200" s="25"/>
    </row>
    <row r="201" spans="3:5" s="24" customFormat="1" ht="12.75">
      <c r="C201" s="25"/>
      <c r="D201" s="25"/>
      <c r="E201" s="25"/>
    </row>
    <row r="202" spans="3:5" s="24" customFormat="1" ht="12.75">
      <c r="C202" s="25"/>
      <c r="D202" s="25"/>
      <c r="E202" s="25"/>
    </row>
    <row r="203" spans="3:5" s="24" customFormat="1" ht="12.75">
      <c r="C203" s="25"/>
      <c r="D203" s="25"/>
      <c r="E203" s="25"/>
    </row>
    <row r="204" spans="3:5" s="24" customFormat="1" ht="12.75">
      <c r="C204" s="25"/>
      <c r="D204" s="25"/>
      <c r="E204" s="25"/>
    </row>
    <row r="205" spans="3:5" s="24" customFormat="1" ht="12.75">
      <c r="C205" s="25"/>
      <c r="D205" s="25"/>
      <c r="E205" s="25"/>
    </row>
    <row r="206" spans="3:5" s="24" customFormat="1" ht="12.75">
      <c r="C206" s="25"/>
      <c r="D206" s="25"/>
      <c r="E206" s="25"/>
    </row>
    <row r="207" spans="3:5" s="24" customFormat="1" ht="12.75">
      <c r="C207" s="25"/>
      <c r="D207" s="25"/>
      <c r="E207" s="25"/>
    </row>
    <row r="208" spans="3:5" s="24" customFormat="1" ht="12.75">
      <c r="C208" s="25"/>
      <c r="D208" s="25"/>
      <c r="E208" s="25"/>
    </row>
    <row r="209" spans="3:5" s="24" customFormat="1" ht="12.75">
      <c r="C209" s="25"/>
      <c r="D209" s="25"/>
      <c r="E209" s="25"/>
    </row>
    <row r="210" spans="3:5" s="24" customFormat="1" ht="12.75">
      <c r="C210" s="25"/>
      <c r="D210" s="25"/>
      <c r="E210" s="25"/>
    </row>
    <row r="211" spans="3:5" s="24" customFormat="1" ht="12.75">
      <c r="C211" s="25"/>
      <c r="D211" s="25"/>
      <c r="E211" s="25"/>
    </row>
    <row r="212" spans="3:5" s="24" customFormat="1" ht="12.75">
      <c r="C212" s="25"/>
      <c r="D212" s="25"/>
      <c r="E212" s="25"/>
    </row>
    <row r="213" spans="3:5" s="24" customFormat="1" ht="12.75">
      <c r="C213" s="25"/>
      <c r="D213" s="25"/>
      <c r="E213" s="25"/>
    </row>
    <row r="214" spans="3:5" s="24" customFormat="1" ht="12.75">
      <c r="C214" s="25"/>
      <c r="D214" s="25"/>
      <c r="E214" s="25"/>
    </row>
    <row r="215" spans="3:5" s="24" customFormat="1" ht="12.75">
      <c r="C215" s="25"/>
      <c r="D215" s="25"/>
      <c r="E215" s="25"/>
    </row>
    <row r="216" spans="3:5" s="24" customFormat="1" ht="12.75">
      <c r="C216" s="25"/>
      <c r="D216" s="25"/>
      <c r="E216" s="25"/>
    </row>
    <row r="217" spans="3:5" s="24" customFormat="1" ht="12.75">
      <c r="C217" s="25"/>
      <c r="D217" s="25"/>
      <c r="E217" s="25"/>
    </row>
    <row r="218" spans="3:5" s="24" customFormat="1" ht="12.75">
      <c r="C218" s="25"/>
      <c r="D218" s="25"/>
      <c r="E218" s="25"/>
    </row>
    <row r="219" spans="3:5" s="24" customFormat="1" ht="12.75">
      <c r="C219" s="25"/>
      <c r="D219" s="25"/>
      <c r="E219" s="25"/>
    </row>
    <row r="220" spans="3:5" s="24" customFormat="1" ht="12.75">
      <c r="C220" s="25"/>
      <c r="D220" s="25"/>
      <c r="E220" s="25"/>
    </row>
    <row r="221" spans="3:5" s="24" customFormat="1" ht="12.75">
      <c r="C221" s="25"/>
      <c r="D221" s="25"/>
      <c r="E221" s="25"/>
    </row>
    <row r="222" spans="3:5" s="24" customFormat="1" ht="12.75">
      <c r="C222" s="25"/>
      <c r="D222" s="25"/>
      <c r="E222" s="25"/>
    </row>
    <row r="223" spans="3:5" s="24" customFormat="1" ht="12.75">
      <c r="C223" s="25"/>
      <c r="D223" s="25"/>
      <c r="E223" s="25"/>
    </row>
    <row r="224" spans="3:5" s="24" customFormat="1" ht="12.75">
      <c r="C224" s="25"/>
      <c r="D224" s="25"/>
      <c r="E224" s="25"/>
    </row>
    <row r="225" spans="3:5" s="24" customFormat="1" ht="12.75">
      <c r="C225" s="25"/>
      <c r="D225" s="25"/>
      <c r="E225" s="25"/>
    </row>
    <row r="226" spans="3:5" s="24" customFormat="1" ht="12.75">
      <c r="C226" s="25"/>
      <c r="D226" s="25"/>
      <c r="E226" s="25"/>
    </row>
    <row r="227" spans="3:5" s="24" customFormat="1" ht="12.75">
      <c r="C227" s="25"/>
      <c r="D227" s="25"/>
      <c r="E227" s="25"/>
    </row>
    <row r="228" spans="3:5" s="24" customFormat="1" ht="12.75">
      <c r="C228" s="25"/>
      <c r="D228" s="25"/>
      <c r="E228" s="25"/>
    </row>
    <row r="229" spans="3:5" s="24" customFormat="1" ht="12.75">
      <c r="C229" s="25"/>
      <c r="D229" s="25"/>
      <c r="E229" s="25"/>
    </row>
    <row r="230" spans="3:5" s="24" customFormat="1" ht="12.75">
      <c r="C230" s="25"/>
      <c r="D230" s="25"/>
      <c r="E230" s="25"/>
    </row>
    <row r="231" spans="3:5" s="24" customFormat="1" ht="12.75">
      <c r="C231" s="25"/>
      <c r="D231" s="25"/>
      <c r="E231" s="25"/>
    </row>
    <row r="232" spans="3:5" s="24" customFormat="1" ht="12.75">
      <c r="C232" s="25"/>
      <c r="D232" s="25"/>
      <c r="E232" s="25"/>
    </row>
    <row r="233" spans="3:5" s="24" customFormat="1" ht="12.75">
      <c r="C233" s="25"/>
      <c r="D233" s="25"/>
      <c r="E233" s="25"/>
    </row>
    <row r="234" spans="3:5" s="24" customFormat="1" ht="12.75">
      <c r="C234" s="25"/>
      <c r="D234" s="25"/>
      <c r="E234" s="25"/>
    </row>
    <row r="235" spans="3:5" s="24" customFormat="1" ht="12.75">
      <c r="C235" s="25"/>
      <c r="D235" s="25"/>
      <c r="E235" s="25"/>
    </row>
    <row r="236" spans="3:5" s="24" customFormat="1" ht="12.75">
      <c r="C236" s="25"/>
      <c r="D236" s="25"/>
      <c r="E236" s="25"/>
    </row>
    <row r="237" spans="3:5" s="24" customFormat="1" ht="12.75">
      <c r="C237" s="25"/>
      <c r="D237" s="25"/>
      <c r="E237" s="25"/>
    </row>
    <row r="238" spans="3:5" s="24" customFormat="1" ht="12.75">
      <c r="C238" s="25"/>
      <c r="D238" s="25"/>
      <c r="E238" s="25"/>
    </row>
    <row r="239" spans="3:5" s="24" customFormat="1" ht="12.75">
      <c r="C239" s="25"/>
      <c r="D239" s="25"/>
      <c r="E239" s="25"/>
    </row>
    <row r="240" spans="3:5" s="24" customFormat="1" ht="12.75">
      <c r="C240" s="25"/>
      <c r="D240" s="25"/>
      <c r="E240" s="25"/>
    </row>
    <row r="241" spans="3:5" s="24" customFormat="1" ht="12.75">
      <c r="C241" s="25"/>
      <c r="D241" s="25"/>
      <c r="E241" s="25"/>
    </row>
    <row r="242" spans="3:5" s="24" customFormat="1" ht="12.75">
      <c r="C242" s="25"/>
      <c r="D242" s="25"/>
      <c r="E242" s="25"/>
    </row>
    <row r="243" spans="3:5" s="24" customFormat="1" ht="12.75">
      <c r="C243" s="25"/>
      <c r="D243" s="25"/>
      <c r="E243" s="25"/>
    </row>
    <row r="244" spans="3:5" s="24" customFormat="1" ht="12.75">
      <c r="C244" s="25"/>
      <c r="D244" s="25"/>
      <c r="E244" s="25"/>
    </row>
    <row r="245" spans="3:5" s="24" customFormat="1" ht="12.75">
      <c r="C245" s="25"/>
      <c r="D245" s="25"/>
      <c r="E245" s="25"/>
    </row>
    <row r="246" spans="3:5" s="24" customFormat="1" ht="12.75">
      <c r="C246" s="25"/>
      <c r="D246" s="25"/>
      <c r="E246" s="25"/>
    </row>
    <row r="247" spans="3:5" s="24" customFormat="1" ht="12.75">
      <c r="C247" s="25"/>
      <c r="D247" s="25"/>
      <c r="E247" s="25"/>
    </row>
    <row r="248" spans="3:5" s="24" customFormat="1" ht="12.75">
      <c r="C248" s="25"/>
      <c r="D248" s="25"/>
      <c r="E248" s="25"/>
    </row>
    <row r="249" spans="3:5" s="24" customFormat="1" ht="12.75">
      <c r="C249" s="25"/>
      <c r="D249" s="25"/>
      <c r="E249" s="25"/>
    </row>
    <row r="250" spans="3:5" s="24" customFormat="1" ht="12.75">
      <c r="C250" s="25"/>
      <c r="D250" s="25"/>
      <c r="E250" s="25"/>
    </row>
    <row r="251" spans="3:5" s="24" customFormat="1" ht="12.75">
      <c r="C251" s="25"/>
      <c r="D251" s="25"/>
      <c r="E251" s="25"/>
    </row>
    <row r="252" spans="3:5" s="24" customFormat="1" ht="12.75">
      <c r="C252" s="25"/>
      <c r="D252" s="25"/>
      <c r="E252" s="25"/>
    </row>
    <row r="253" spans="3:5" s="24" customFormat="1" ht="12.75">
      <c r="C253" s="25"/>
      <c r="D253" s="25"/>
      <c r="E253" s="25"/>
    </row>
    <row r="254" spans="3:5" s="24" customFormat="1" ht="12.75">
      <c r="C254" s="25"/>
      <c r="D254" s="25"/>
      <c r="E254" s="25"/>
    </row>
    <row r="255" spans="3:5" s="24" customFormat="1" ht="12.75">
      <c r="C255" s="25"/>
      <c r="D255" s="25"/>
      <c r="E255" s="25"/>
    </row>
    <row r="256" spans="3:5" s="24" customFormat="1" ht="12.75">
      <c r="C256" s="25"/>
      <c r="D256" s="25"/>
      <c r="E256" s="25"/>
    </row>
    <row r="257" spans="3:5" s="24" customFormat="1" ht="12.75">
      <c r="C257" s="25"/>
      <c r="D257" s="25"/>
      <c r="E257" s="25"/>
    </row>
    <row r="258" spans="3:5" s="24" customFormat="1" ht="12.75">
      <c r="C258" s="25"/>
      <c r="D258" s="25"/>
      <c r="E258" s="25"/>
    </row>
    <row r="259" spans="3:5" s="24" customFormat="1" ht="12.75">
      <c r="C259" s="25"/>
      <c r="D259" s="25"/>
      <c r="E259" s="25"/>
    </row>
    <row r="260" spans="3:5" s="24" customFormat="1" ht="12.75">
      <c r="C260" s="25"/>
      <c r="D260" s="25"/>
      <c r="E260" s="25"/>
    </row>
    <row r="261" spans="3:5" s="24" customFormat="1" ht="12.75">
      <c r="C261" s="25"/>
      <c r="D261" s="25"/>
      <c r="E261" s="25"/>
    </row>
    <row r="262" spans="3:5" s="24" customFormat="1" ht="12.75">
      <c r="C262" s="25"/>
      <c r="D262" s="25"/>
      <c r="E262" s="25"/>
    </row>
    <row r="263" spans="3:5" s="24" customFormat="1" ht="12.75">
      <c r="C263" s="25"/>
      <c r="D263" s="25"/>
      <c r="E263" s="25"/>
    </row>
    <row r="264" spans="3:5" s="24" customFormat="1" ht="12.75">
      <c r="C264" s="25"/>
      <c r="D264" s="25"/>
      <c r="E264" s="25"/>
    </row>
    <row r="265" spans="3:5" s="24" customFormat="1" ht="12.75">
      <c r="C265" s="25"/>
      <c r="D265" s="25"/>
      <c r="E265" s="25"/>
    </row>
    <row r="266" spans="3:5" s="24" customFormat="1" ht="12.75">
      <c r="C266" s="25"/>
      <c r="D266" s="25"/>
      <c r="E266" s="25"/>
    </row>
    <row r="267" spans="3:5" s="24" customFormat="1" ht="12.75">
      <c r="C267" s="25"/>
      <c r="D267" s="25"/>
      <c r="E267" s="25"/>
    </row>
    <row r="268" spans="3:5" s="24" customFormat="1" ht="12.75">
      <c r="C268" s="25"/>
      <c r="D268" s="25"/>
      <c r="E268" s="25"/>
    </row>
    <row r="269" spans="3:5" s="24" customFormat="1" ht="12.75">
      <c r="C269" s="25"/>
      <c r="D269" s="25"/>
      <c r="E269" s="25"/>
    </row>
    <row r="270" spans="3:5" s="24" customFormat="1" ht="12.75">
      <c r="C270" s="25"/>
      <c r="D270" s="25"/>
      <c r="E270" s="25"/>
    </row>
    <row r="271" spans="3:5" s="24" customFormat="1" ht="12.75">
      <c r="C271" s="25"/>
      <c r="D271" s="25"/>
      <c r="E271" s="25"/>
    </row>
    <row r="272" spans="3:5" s="24" customFormat="1" ht="12.75">
      <c r="C272" s="25"/>
      <c r="D272" s="25"/>
      <c r="E272" s="25"/>
    </row>
    <row r="273" spans="3:5" s="24" customFormat="1" ht="12.75">
      <c r="C273" s="25"/>
      <c r="D273" s="25"/>
      <c r="E273" s="25"/>
    </row>
    <row r="274" spans="3:5" s="24" customFormat="1" ht="12.75">
      <c r="C274" s="25"/>
      <c r="D274" s="25"/>
      <c r="E274" s="25"/>
    </row>
    <row r="275" spans="3:5" s="24" customFormat="1" ht="12.75">
      <c r="C275" s="25"/>
      <c r="D275" s="25"/>
      <c r="E275" s="25"/>
    </row>
    <row r="276" spans="3:5" s="24" customFormat="1" ht="12.75">
      <c r="C276" s="25"/>
      <c r="D276" s="25"/>
      <c r="E276" s="25"/>
    </row>
    <row r="277" spans="3:5" s="24" customFormat="1" ht="12.75">
      <c r="C277" s="25"/>
      <c r="D277" s="25"/>
      <c r="E277" s="25"/>
    </row>
    <row r="278" spans="3:5" s="24" customFormat="1" ht="12.75">
      <c r="C278" s="25"/>
      <c r="D278" s="25"/>
      <c r="E278" s="25"/>
    </row>
    <row r="279" spans="3:5" s="24" customFormat="1" ht="12.75">
      <c r="C279" s="25"/>
      <c r="D279" s="25"/>
      <c r="E279" s="25"/>
    </row>
    <row r="280" spans="3:5" s="24" customFormat="1" ht="12.75">
      <c r="C280" s="25"/>
      <c r="D280" s="25"/>
      <c r="E280" s="25"/>
    </row>
    <row r="281" spans="3:5" s="24" customFormat="1" ht="12.75">
      <c r="C281" s="25"/>
      <c r="D281" s="25"/>
      <c r="E281" s="25"/>
    </row>
    <row r="282" spans="3:5" s="24" customFormat="1" ht="12.75">
      <c r="C282" s="25"/>
      <c r="D282" s="25"/>
      <c r="E282" s="25"/>
    </row>
    <row r="283" spans="3:5" s="24" customFormat="1" ht="12.75">
      <c r="C283" s="25"/>
      <c r="D283" s="25"/>
      <c r="E283" s="25"/>
    </row>
    <row r="284" spans="3:5" s="24" customFormat="1" ht="12.75">
      <c r="C284" s="25"/>
      <c r="D284" s="25"/>
      <c r="E284" s="25"/>
    </row>
    <row r="285" spans="3:5" s="24" customFormat="1" ht="12.75">
      <c r="C285" s="25"/>
      <c r="D285" s="25"/>
      <c r="E285" s="25"/>
    </row>
    <row r="286" spans="3:5" s="24" customFormat="1" ht="12.75">
      <c r="C286" s="25"/>
      <c r="D286" s="25"/>
      <c r="E286" s="25"/>
    </row>
    <row r="287" spans="3:5" s="24" customFormat="1" ht="12.75">
      <c r="C287" s="25"/>
      <c r="D287" s="25"/>
      <c r="E287" s="25"/>
    </row>
    <row r="288" spans="3:5" s="24" customFormat="1" ht="12.75">
      <c r="C288" s="25"/>
      <c r="D288" s="25"/>
      <c r="E288" s="25"/>
    </row>
    <row r="289" spans="3:5" s="24" customFormat="1" ht="12.75">
      <c r="C289" s="25"/>
      <c r="D289" s="25"/>
      <c r="E289" s="25"/>
    </row>
    <row r="290" spans="3:5" s="24" customFormat="1" ht="12.75">
      <c r="C290" s="25"/>
      <c r="D290" s="25"/>
      <c r="E290" s="25"/>
    </row>
    <row r="291" spans="3:5" s="24" customFormat="1" ht="12.75">
      <c r="C291" s="25"/>
      <c r="D291" s="25"/>
      <c r="E291" s="25"/>
    </row>
    <row r="292" spans="3:5" s="24" customFormat="1" ht="12.75">
      <c r="C292" s="25"/>
      <c r="D292" s="25"/>
      <c r="E292" s="25"/>
    </row>
    <row r="293" spans="3:5" s="24" customFormat="1" ht="12.75">
      <c r="C293" s="25"/>
      <c r="D293" s="25"/>
      <c r="E293" s="25"/>
    </row>
    <row r="294" spans="3:5" s="24" customFormat="1" ht="12.75">
      <c r="C294" s="25"/>
      <c r="D294" s="25"/>
      <c r="E294" s="25"/>
    </row>
    <row r="295" spans="3:5" s="24" customFormat="1" ht="12.75">
      <c r="C295" s="25"/>
      <c r="D295" s="25"/>
      <c r="E295" s="25"/>
    </row>
    <row r="296" spans="3:5" s="24" customFormat="1" ht="12.75">
      <c r="C296" s="25"/>
      <c r="D296" s="25"/>
      <c r="E296" s="25"/>
    </row>
    <row r="297" spans="3:5" s="24" customFormat="1" ht="12.75">
      <c r="C297" s="25"/>
      <c r="D297" s="25"/>
      <c r="E297" s="25"/>
    </row>
    <row r="298" spans="3:5" s="24" customFormat="1" ht="12.75">
      <c r="C298" s="25"/>
      <c r="D298" s="25"/>
      <c r="E298" s="25"/>
    </row>
    <row r="299" spans="3:5" s="24" customFormat="1" ht="12.75">
      <c r="C299" s="25"/>
      <c r="D299" s="25"/>
      <c r="E299" s="25"/>
    </row>
    <row r="300" spans="3:5" s="24" customFormat="1" ht="12.75">
      <c r="C300" s="25"/>
      <c r="D300" s="25"/>
      <c r="E300" s="25"/>
    </row>
    <row r="301" spans="3:5" s="24" customFormat="1" ht="12.75">
      <c r="C301" s="25"/>
      <c r="D301" s="25"/>
      <c r="E301" s="25"/>
    </row>
    <row r="302" spans="3:5" s="24" customFormat="1" ht="12.75">
      <c r="C302" s="25"/>
      <c r="D302" s="25"/>
      <c r="E302" s="25"/>
    </row>
    <row r="303" spans="3:5" s="24" customFormat="1" ht="12.75">
      <c r="C303" s="25"/>
      <c r="D303" s="25"/>
      <c r="E303" s="25"/>
    </row>
    <row r="304" spans="3:5" s="24" customFormat="1" ht="12.75">
      <c r="C304" s="25"/>
      <c r="D304" s="25"/>
      <c r="E304" s="25"/>
    </row>
    <row r="305" spans="3:5" s="24" customFormat="1" ht="12.75">
      <c r="C305" s="25"/>
      <c r="D305" s="25"/>
      <c r="E305" s="25"/>
    </row>
    <row r="306" spans="3:5" s="24" customFormat="1" ht="12.75">
      <c r="C306" s="25"/>
      <c r="D306" s="25"/>
      <c r="E306" s="25"/>
    </row>
    <row r="307" spans="3:5" s="24" customFormat="1" ht="12.75">
      <c r="C307" s="25"/>
      <c r="D307" s="25"/>
      <c r="E307" s="25"/>
    </row>
    <row r="308" spans="3:5" s="24" customFormat="1" ht="12.75">
      <c r="C308" s="25"/>
      <c r="D308" s="25"/>
      <c r="E308" s="25"/>
    </row>
    <row r="309" spans="3:5" s="24" customFormat="1" ht="12.75">
      <c r="C309" s="25"/>
      <c r="D309" s="25"/>
      <c r="E309" s="25"/>
    </row>
    <row r="310" spans="3:5" s="24" customFormat="1" ht="12.75">
      <c r="C310" s="25"/>
      <c r="D310" s="25"/>
      <c r="E310" s="25"/>
    </row>
    <row r="311" spans="3:5" s="24" customFormat="1" ht="12.75">
      <c r="C311" s="25"/>
      <c r="D311" s="25"/>
      <c r="E311" s="25"/>
    </row>
    <row r="312" spans="3:5" s="24" customFormat="1" ht="12.75">
      <c r="C312" s="25"/>
      <c r="D312" s="25"/>
      <c r="E312" s="25"/>
    </row>
    <row r="313" spans="3:5" s="24" customFormat="1" ht="12.75">
      <c r="C313" s="25"/>
      <c r="D313" s="25"/>
      <c r="E313" s="25"/>
    </row>
    <row r="314" spans="3:5" s="24" customFormat="1" ht="12.75">
      <c r="C314" s="25"/>
      <c r="D314" s="25"/>
      <c r="E314" s="25"/>
    </row>
    <row r="315" spans="3:5" s="24" customFormat="1" ht="12.75">
      <c r="C315" s="25"/>
      <c r="D315" s="25"/>
      <c r="E315" s="25"/>
    </row>
    <row r="316" spans="3:5" s="24" customFormat="1" ht="12.75">
      <c r="C316" s="25"/>
      <c r="D316" s="25"/>
      <c r="E316" s="25"/>
    </row>
    <row r="317" spans="3:5" s="24" customFormat="1" ht="12.75">
      <c r="C317" s="25"/>
      <c r="D317" s="25"/>
      <c r="E317" s="25"/>
    </row>
    <row r="318" spans="3:5" s="24" customFormat="1" ht="12.75">
      <c r="C318" s="25"/>
      <c r="D318" s="25"/>
      <c r="E318" s="25"/>
    </row>
    <row r="319" spans="3:5" s="24" customFormat="1" ht="12.75">
      <c r="C319" s="25"/>
      <c r="D319" s="25"/>
      <c r="E319" s="25"/>
    </row>
    <row r="320" spans="3:5" s="24" customFormat="1" ht="12.75">
      <c r="C320" s="25"/>
      <c r="D320" s="25"/>
      <c r="E320" s="25"/>
    </row>
    <row r="321" spans="3:5" s="24" customFormat="1" ht="12.75">
      <c r="C321" s="25"/>
      <c r="D321" s="25"/>
      <c r="E321" s="25"/>
    </row>
    <row r="322" spans="3:5" s="24" customFormat="1" ht="12.75">
      <c r="C322" s="25"/>
      <c r="D322" s="25"/>
      <c r="E322" s="25"/>
    </row>
    <row r="323" spans="3:5" s="24" customFormat="1" ht="12.75">
      <c r="C323" s="25"/>
      <c r="D323" s="25"/>
      <c r="E323" s="25"/>
    </row>
    <row r="324" spans="3:5" s="24" customFormat="1" ht="12.75">
      <c r="C324" s="25"/>
      <c r="D324" s="25"/>
      <c r="E324" s="25"/>
    </row>
    <row r="325" spans="3:5" s="24" customFormat="1" ht="12.75">
      <c r="C325" s="25"/>
      <c r="D325" s="25"/>
      <c r="E325" s="25"/>
    </row>
    <row r="326" spans="3:5" s="24" customFormat="1" ht="12.75">
      <c r="C326" s="25"/>
      <c r="D326" s="25"/>
      <c r="E326" s="25"/>
    </row>
    <row r="327" spans="3:5" s="24" customFormat="1" ht="12.75">
      <c r="C327" s="25"/>
      <c r="D327" s="25"/>
      <c r="E327" s="25"/>
    </row>
    <row r="328" spans="3:5" s="24" customFormat="1" ht="12.75">
      <c r="C328" s="25"/>
      <c r="D328" s="25"/>
      <c r="E328" s="25"/>
    </row>
    <row r="329" spans="3:5" s="24" customFormat="1" ht="12.75">
      <c r="C329" s="25"/>
      <c r="D329" s="25"/>
      <c r="E329" s="25"/>
    </row>
    <row r="330" spans="3:5" s="24" customFormat="1" ht="12.75">
      <c r="C330" s="25"/>
      <c r="D330" s="25"/>
      <c r="E330" s="25"/>
    </row>
    <row r="331" spans="3:5" s="24" customFormat="1" ht="12.75">
      <c r="C331" s="25"/>
      <c r="D331" s="25"/>
      <c r="E331" s="25"/>
    </row>
    <row r="332" spans="3:5" s="24" customFormat="1" ht="12.75">
      <c r="C332" s="25"/>
      <c r="D332" s="25"/>
      <c r="E332" s="25"/>
    </row>
    <row r="333" spans="3:5" s="24" customFormat="1" ht="12.75">
      <c r="C333" s="25"/>
      <c r="D333" s="25"/>
      <c r="E333" s="25"/>
    </row>
    <row r="334" spans="3:5" s="24" customFormat="1" ht="12.75">
      <c r="C334" s="25"/>
      <c r="D334" s="25"/>
      <c r="E334" s="25"/>
    </row>
    <row r="335" spans="3:5" s="24" customFormat="1" ht="12.75">
      <c r="C335" s="25"/>
      <c r="D335" s="25"/>
      <c r="E335" s="25"/>
    </row>
    <row r="336" spans="3:5" s="24" customFormat="1" ht="12.75">
      <c r="C336" s="25"/>
      <c r="D336" s="25"/>
      <c r="E336" s="25"/>
    </row>
    <row r="337" spans="3:5" s="24" customFormat="1" ht="12.75">
      <c r="C337" s="25"/>
      <c r="D337" s="25"/>
      <c r="E337" s="25"/>
    </row>
    <row r="338" spans="3:5" s="24" customFormat="1" ht="12.75">
      <c r="C338" s="25"/>
      <c r="D338" s="25"/>
      <c r="E338" s="25"/>
    </row>
    <row r="339" spans="3:5" s="24" customFormat="1" ht="12.75">
      <c r="C339" s="25"/>
      <c r="D339" s="25"/>
      <c r="E339" s="25"/>
    </row>
    <row r="340" spans="3:5" s="24" customFormat="1" ht="12.75">
      <c r="C340" s="25"/>
      <c r="D340" s="25"/>
      <c r="E340" s="25"/>
    </row>
    <row r="341" spans="3:5" s="24" customFormat="1" ht="12.75">
      <c r="C341" s="25"/>
      <c r="D341" s="25"/>
      <c r="E341" s="25"/>
    </row>
    <row r="342" spans="3:5" s="24" customFormat="1" ht="12.75">
      <c r="C342" s="25"/>
      <c r="D342" s="25"/>
      <c r="E342" s="25"/>
    </row>
    <row r="343" spans="3:5" s="24" customFormat="1" ht="12.75">
      <c r="C343" s="25"/>
      <c r="D343" s="25"/>
      <c r="E343" s="25"/>
    </row>
    <row r="344" spans="3:5" s="24" customFormat="1" ht="12.75">
      <c r="C344" s="25"/>
      <c r="D344" s="25"/>
      <c r="E344" s="25"/>
    </row>
    <row r="345" spans="3:5" s="24" customFormat="1" ht="12.75">
      <c r="C345" s="25"/>
      <c r="D345" s="25"/>
      <c r="E345" s="25"/>
    </row>
    <row r="346" spans="3:5" s="24" customFormat="1" ht="12.75">
      <c r="C346" s="25"/>
      <c r="D346" s="25"/>
      <c r="E346" s="25"/>
    </row>
    <row r="347" spans="3:5" s="24" customFormat="1" ht="12.75">
      <c r="C347" s="25"/>
      <c r="D347" s="25"/>
      <c r="E347" s="25"/>
    </row>
    <row r="348" spans="3:5" s="24" customFormat="1" ht="12.75">
      <c r="C348" s="25"/>
      <c r="D348" s="25"/>
      <c r="E348" s="25"/>
    </row>
    <row r="349" spans="3:5" s="24" customFormat="1" ht="12.75">
      <c r="C349" s="25"/>
      <c r="D349" s="25"/>
      <c r="E349" s="25"/>
    </row>
    <row r="350" spans="3:5" s="24" customFormat="1" ht="12.75">
      <c r="C350" s="25"/>
      <c r="D350" s="25"/>
      <c r="E350" s="25"/>
    </row>
    <row r="351" spans="3:5" s="24" customFormat="1" ht="12.75">
      <c r="C351" s="25"/>
      <c r="D351" s="25"/>
      <c r="E351" s="25"/>
    </row>
    <row r="352" spans="3:5" s="24" customFormat="1" ht="12.75">
      <c r="C352" s="25"/>
      <c r="D352" s="25"/>
      <c r="E352" s="25"/>
    </row>
    <row r="353" spans="3:5" s="24" customFormat="1" ht="12.75">
      <c r="C353" s="25"/>
      <c r="D353" s="25"/>
      <c r="E353" s="25"/>
    </row>
    <row r="354" spans="3:5" s="24" customFormat="1" ht="12.75">
      <c r="C354" s="25"/>
      <c r="D354" s="25"/>
      <c r="E354" s="25"/>
    </row>
    <row r="355" spans="3:5" s="24" customFormat="1" ht="12.75">
      <c r="C355" s="25"/>
      <c r="D355" s="25"/>
      <c r="E355" s="25"/>
    </row>
    <row r="356" spans="3:5" s="24" customFormat="1" ht="12.75">
      <c r="C356" s="25"/>
      <c r="D356" s="25"/>
      <c r="E356" s="25"/>
    </row>
    <row r="357" spans="3:5" s="24" customFormat="1" ht="12.75">
      <c r="C357" s="25"/>
      <c r="D357" s="25"/>
      <c r="E357" s="25"/>
    </row>
    <row r="358" spans="3:5" s="24" customFormat="1" ht="12.75">
      <c r="C358" s="25"/>
      <c r="D358" s="25"/>
      <c r="E358" s="25"/>
    </row>
    <row r="359" spans="3:5" s="24" customFormat="1" ht="12.75">
      <c r="C359" s="25"/>
      <c r="D359" s="25"/>
      <c r="E359" s="25"/>
    </row>
    <row r="360" spans="3:5" s="24" customFormat="1" ht="12.75">
      <c r="C360" s="25"/>
      <c r="D360" s="25"/>
      <c r="E360" s="25"/>
    </row>
    <row r="361" spans="3:5" s="24" customFormat="1" ht="12.75">
      <c r="C361" s="25"/>
      <c r="D361" s="25"/>
      <c r="E361" s="25"/>
    </row>
    <row r="362" spans="3:5" s="24" customFormat="1" ht="12.75">
      <c r="C362" s="25"/>
      <c r="D362" s="25"/>
      <c r="E362" s="25"/>
    </row>
    <row r="363" spans="3:5" s="24" customFormat="1" ht="12.75">
      <c r="C363" s="25"/>
      <c r="D363" s="25"/>
      <c r="E363" s="25"/>
    </row>
    <row r="364" spans="3:5" s="24" customFormat="1" ht="12.75">
      <c r="C364" s="25"/>
      <c r="D364" s="25"/>
      <c r="E364" s="25"/>
    </row>
    <row r="365" spans="3:5" s="24" customFormat="1" ht="12.75">
      <c r="C365" s="25"/>
      <c r="D365" s="25"/>
      <c r="E365" s="25"/>
    </row>
    <row r="366" spans="3:5" s="24" customFormat="1" ht="12.75">
      <c r="C366" s="25"/>
      <c r="D366" s="25"/>
      <c r="E366" s="25"/>
    </row>
    <row r="367" spans="3:5" s="24" customFormat="1" ht="12.75">
      <c r="C367" s="25"/>
      <c r="D367" s="25"/>
      <c r="E367" s="25"/>
    </row>
    <row r="368" spans="3:5" s="24" customFormat="1" ht="12.75">
      <c r="C368" s="25"/>
      <c r="D368" s="25"/>
      <c r="E368" s="25"/>
    </row>
    <row r="369" spans="3:5" s="24" customFormat="1" ht="12.75">
      <c r="C369" s="25"/>
      <c r="D369" s="25"/>
      <c r="E369" s="25"/>
    </row>
    <row r="370" spans="3:5" s="24" customFormat="1" ht="12.75">
      <c r="C370" s="25"/>
      <c r="D370" s="25"/>
      <c r="E370" s="25"/>
    </row>
    <row r="371" spans="3:5" s="24" customFormat="1" ht="12.75">
      <c r="C371" s="25"/>
      <c r="D371" s="25"/>
      <c r="E371" s="25"/>
    </row>
    <row r="372" spans="3:5" s="24" customFormat="1" ht="12.75">
      <c r="C372" s="25"/>
      <c r="D372" s="25"/>
      <c r="E372" s="25"/>
    </row>
    <row r="373" spans="3:5" s="24" customFormat="1" ht="12.75">
      <c r="C373" s="25"/>
      <c r="D373" s="25"/>
      <c r="E373" s="25"/>
    </row>
    <row r="374" spans="3:5" s="24" customFormat="1" ht="12.75">
      <c r="C374" s="25"/>
      <c r="D374" s="25"/>
      <c r="E374" s="25"/>
    </row>
    <row r="375" spans="3:5" s="24" customFormat="1" ht="12.75">
      <c r="C375" s="25"/>
      <c r="D375" s="25"/>
      <c r="E375" s="25"/>
    </row>
    <row r="376" spans="3:5" s="24" customFormat="1" ht="12.75">
      <c r="C376" s="25"/>
      <c r="D376" s="25"/>
      <c r="E376" s="25"/>
    </row>
    <row r="377" spans="3:5" s="24" customFormat="1" ht="12.75">
      <c r="C377" s="25"/>
      <c r="D377" s="25"/>
      <c r="E377" s="25"/>
    </row>
    <row r="378" spans="3:5" s="24" customFormat="1" ht="12.75">
      <c r="C378" s="25"/>
      <c r="D378" s="25"/>
      <c r="E378" s="25"/>
    </row>
    <row r="379" spans="3:5" s="24" customFormat="1" ht="12.75">
      <c r="C379" s="25"/>
      <c r="D379" s="25"/>
      <c r="E379" s="25"/>
    </row>
    <row r="380" spans="3:5" s="24" customFormat="1" ht="12.75">
      <c r="C380" s="25"/>
      <c r="D380" s="25"/>
      <c r="E380" s="25"/>
    </row>
    <row r="381" spans="3:5" s="24" customFormat="1" ht="12.75">
      <c r="C381" s="25"/>
      <c r="D381" s="25"/>
      <c r="E381" s="25"/>
    </row>
    <row r="382" spans="3:5" s="24" customFormat="1" ht="12.75">
      <c r="C382" s="25"/>
      <c r="D382" s="25"/>
      <c r="E382" s="25"/>
    </row>
    <row r="383" spans="3:5" s="24" customFormat="1" ht="12.75">
      <c r="C383" s="25"/>
      <c r="D383" s="25"/>
      <c r="E383" s="25"/>
    </row>
    <row r="384" spans="3:5" s="24" customFormat="1" ht="12.75">
      <c r="C384" s="25"/>
      <c r="D384" s="25"/>
      <c r="E384" s="25"/>
    </row>
    <row r="385" spans="3:5" s="24" customFormat="1" ht="12.75">
      <c r="C385" s="25"/>
      <c r="D385" s="25"/>
      <c r="E385" s="25"/>
    </row>
    <row r="386" spans="3:5" s="24" customFormat="1" ht="12.75">
      <c r="C386" s="25"/>
      <c r="D386" s="25"/>
      <c r="E386" s="25"/>
    </row>
    <row r="387" spans="3:5" s="24" customFormat="1" ht="12.75">
      <c r="C387" s="25"/>
      <c r="D387" s="25"/>
      <c r="E387" s="25"/>
    </row>
    <row r="388" spans="3:5" s="24" customFormat="1" ht="12.75">
      <c r="C388" s="25"/>
      <c r="D388" s="25"/>
      <c r="E388" s="25"/>
    </row>
    <row r="389" spans="3:5" s="24" customFormat="1" ht="12.75">
      <c r="C389" s="25"/>
      <c r="D389" s="25"/>
      <c r="E389" s="25"/>
    </row>
    <row r="390" spans="3:5" s="24" customFormat="1" ht="12.75">
      <c r="C390" s="25"/>
      <c r="D390" s="25"/>
      <c r="E390" s="25"/>
    </row>
    <row r="391" spans="3:5" s="24" customFormat="1" ht="12.75">
      <c r="C391" s="25"/>
      <c r="D391" s="25"/>
      <c r="E391" s="25"/>
    </row>
    <row r="392" spans="3:5" s="24" customFormat="1" ht="12.75">
      <c r="C392" s="25"/>
      <c r="D392" s="25"/>
      <c r="E392" s="25"/>
    </row>
    <row r="393" spans="3:5" s="24" customFormat="1" ht="12.75">
      <c r="C393" s="25"/>
      <c r="D393" s="25"/>
      <c r="E393" s="25"/>
    </row>
    <row r="394" spans="3:5" s="24" customFormat="1" ht="12.75">
      <c r="C394" s="25"/>
      <c r="D394" s="25"/>
      <c r="E394" s="25"/>
    </row>
    <row r="395" spans="3:5" s="24" customFormat="1" ht="12.75">
      <c r="C395" s="25"/>
      <c r="D395" s="25"/>
      <c r="E395" s="25"/>
    </row>
    <row r="396" spans="3:5" s="24" customFormat="1" ht="12.75">
      <c r="C396" s="25"/>
      <c r="D396" s="25"/>
      <c r="E396" s="25"/>
    </row>
    <row r="397" spans="3:5" s="24" customFormat="1" ht="12.75">
      <c r="C397" s="25"/>
      <c r="D397" s="25"/>
      <c r="E397" s="25"/>
    </row>
  </sheetData>
  <sheetProtection/>
  <protectedRanges>
    <protectedRange password="CF3F" sqref="B108:C109 C107 E107:E109" name="Range1_4_1"/>
    <protectedRange password="CF3F" sqref="D107" name="Range1_1_4_1"/>
    <protectedRange password="CF3F" sqref="D108:D109" name="Range1_1_1_3_1"/>
    <protectedRange password="CF3F" sqref="E94:E97 B95:C97" name="Range1_2_1_1"/>
    <protectedRange password="CF3F" sqref="D94 D96:D97" name="Range1_1_2_1_1"/>
    <protectedRange password="CF3F" sqref="D95" name="Range1_1_1_1_1_1"/>
  </protectedRanges>
  <mergeCells count="25">
    <mergeCell ref="C15:N15"/>
    <mergeCell ref="C11:P11"/>
    <mergeCell ref="A12:B12"/>
    <mergeCell ref="A13:P13"/>
    <mergeCell ref="A14:P14"/>
    <mergeCell ref="A5:P5"/>
    <mergeCell ref="A6:P6"/>
    <mergeCell ref="C8:P8"/>
    <mergeCell ref="C9:P9"/>
    <mergeCell ref="C10:P10"/>
    <mergeCell ref="A110:K110"/>
    <mergeCell ref="E17:E18"/>
    <mergeCell ref="F17:K17"/>
    <mergeCell ref="N112:O112"/>
    <mergeCell ref="A115:B115"/>
    <mergeCell ref="G115:H115"/>
    <mergeCell ref="A112:B112"/>
    <mergeCell ref="D112:E112"/>
    <mergeCell ref="G112:H112"/>
    <mergeCell ref="I112:M112"/>
    <mergeCell ref="L17:P17"/>
    <mergeCell ref="A17:A18"/>
    <mergeCell ref="B17:B18"/>
    <mergeCell ref="C17:C18"/>
    <mergeCell ref="D17:D1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88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vudu</dc:creator>
  <cp:keywords/>
  <dc:description/>
  <cp:lastModifiedBy>admin</cp:lastModifiedBy>
  <cp:lastPrinted>2017-10-11T12:45:26Z</cp:lastPrinted>
  <dcterms:created xsi:type="dcterms:W3CDTF">2011-06-23T11:36:08Z</dcterms:created>
  <dcterms:modified xsi:type="dcterms:W3CDTF">2018-03-16T09:57:50Z</dcterms:modified>
  <cp:category/>
  <cp:version/>
  <cp:contentType/>
  <cp:contentStatus/>
</cp:coreProperties>
</file>