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7680" activeTab="1"/>
  </bookViews>
  <sheets>
    <sheet name="lokālā tāme Nr.1." sheetId="1" r:id="rId1"/>
    <sheet name="Kopsavilkums" sheetId="2" r:id="rId2"/>
  </sheets>
  <definedNames/>
  <calcPr fullCalcOnLoad="1"/>
</workbook>
</file>

<file path=xl/sharedStrings.xml><?xml version="1.0" encoding="utf-8"?>
<sst xmlns="http://schemas.openxmlformats.org/spreadsheetml/2006/main" count="121" uniqueCount="99">
  <si>
    <t>Nr.p.k.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</si>
  <si>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</si>
  <si>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</si>
  <si>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</si>
  <si>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</si>
  <si>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</si>
  <si>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</si>
  <si>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(Ls/h)</t>
  </si>
  <si>
    <t>Darba alga (Ls)</t>
  </si>
  <si>
    <t>Materiāli (Ls)</t>
  </si>
  <si>
    <t>Mehānismi (Ls)</t>
  </si>
  <si>
    <t>Kopā (Ls)</t>
  </si>
  <si>
    <t>Darbietilpība (c/h)</t>
  </si>
  <si>
    <t>Summa (Ls)</t>
  </si>
  <si>
    <t>m</t>
  </si>
  <si>
    <t>KOPĀ:</t>
  </si>
  <si>
    <t>Materiālu, grunts apmaiņas un būvgružu transporta izdevumi</t>
  </si>
  <si>
    <t>Tiešās izmaksas kopā, Ls, bez PVN:</t>
  </si>
  <si>
    <t>Pavisam kopā</t>
  </si>
  <si>
    <t>PVN 21%</t>
  </si>
  <si>
    <t>Drenāžas sistēma</t>
  </si>
  <si>
    <t>vieta</t>
  </si>
  <si>
    <t>Aizsargčaulas caurulēm iebūvei aku sienās</t>
  </si>
  <si>
    <t>PP gludsienu caurule T8 Ø200 caurule ar uzmavu</t>
  </si>
  <si>
    <t>Tehniskās drenāžas caurule T8 Ø160 caurule ar uzmavu</t>
  </si>
  <si>
    <t>kg</t>
  </si>
  <si>
    <t>15.</t>
  </si>
  <si>
    <t>Esošā asfeltseguma atjaunošana</t>
  </si>
  <si>
    <t>16.</t>
  </si>
  <si>
    <t>17.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</si>
  <si>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</si>
  <si>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</si>
  <si>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</si>
  <si>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</si>
  <si>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</si>
  <si>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</si>
  <si>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</si>
  <si>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</si>
  <si>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</si>
  <si>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</si>
  <si>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</si>
  <si>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</si>
  <si>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</si>
  <si>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r>
      <t>m</t>
    </r>
    <r>
      <rPr>
        <vertAlign val="superscript"/>
        <sz val="10"/>
        <color indexed="8"/>
        <rFont val="Tahoma"/>
        <family val="2"/>
      </rPr>
      <t>3</t>
    </r>
  </si>
  <si>
    <t>Aizsardzības pasākumi krustošanās vietās ar esošām citām komunikācijām</t>
  </si>
  <si>
    <t xml:space="preserve"> PP T8 Ø160/160 900  līknis</t>
  </si>
  <si>
    <t xml:space="preserve"> PP T8 Ø160/160/160 T-gabals</t>
  </si>
  <si>
    <t>Melnzeme zemes līmeņa paaugstināšanai pie ēkas</t>
  </si>
  <si>
    <t>8.</t>
  </si>
  <si>
    <t>Vidēji rupja smilts</t>
  </si>
  <si>
    <t>Apmales pieslēguma izveide pie pagraba vēdināšanas lūkām/logiem</t>
  </si>
  <si>
    <t>m²</t>
  </si>
  <si>
    <t>18.</t>
  </si>
  <si>
    <t>gab.</t>
  </si>
  <si>
    <t xml:space="preserve"> Elektro pieslēguma izveide sūkņu stacijai (~10m)</t>
  </si>
  <si>
    <t xml:space="preserve"> Aizpilda Pretendnets </t>
  </si>
  <si>
    <t>Objekta nosaukums:</t>
  </si>
  <si>
    <t>Objekta adrese:</t>
  </si>
  <si>
    <t xml:space="preserve">Uzņēmējs:                                                 </t>
  </si>
  <si>
    <t>Lokālā tāme Nr.1</t>
  </si>
  <si>
    <t>Zeiferta ielā 1 un Zeiferta ielā  3, Olaine, Olaines novads.</t>
  </si>
  <si>
    <t>Būvdarbi</t>
  </si>
  <si>
    <t xml:space="preserve">Uzņēmējs:                                             </t>
  </si>
  <si>
    <t> Nr. p.k.</t>
  </si>
  <si>
    <t>Kods, tāmes Nr.</t>
  </si>
  <si>
    <t>Darba veids vai konstruktīvā elementa nosaukums</t>
  </si>
  <si>
    <t>Tāmes izmaksas (Ls)</t>
  </si>
  <si>
    <t>Tai skaitā:</t>
  </si>
  <si>
    <t>Darbietilpība ( c/h)</t>
  </si>
  <si>
    <t xml:space="preserve"> Materiāli (Ls) </t>
  </si>
  <si>
    <t>Materiālu transports (Ls)</t>
  </si>
  <si>
    <t>Vispārējie būvdarbi esošajā daļā</t>
  </si>
  <si>
    <t>  </t>
  </si>
  <si>
    <t> Kopā</t>
  </si>
  <si>
    <t>Virsizdevumi ( ___%)</t>
  </si>
  <si>
    <t>Peļņa (_____%)</t>
  </si>
  <si>
    <t>Darba devēja VSAOI  (24.09%)</t>
  </si>
  <si>
    <t>KOPĀ AR   PVN 21%</t>
  </si>
  <si>
    <t> Sastādīja</t>
  </si>
  <si>
    <t>Nr. 1</t>
  </si>
  <si>
    <t xml:space="preserve">Kopsavilkuma aprēķins </t>
  </si>
  <si>
    <t>_____%</t>
  </si>
  <si>
    <r>
      <rPr>
        <b/>
        <sz val="12"/>
        <rFont val="Arial"/>
        <family val="2"/>
      </rPr>
      <t>C. sadaļa - Tehniskās specifikācijas</t>
    </r>
    <r>
      <rPr>
        <sz val="10"/>
        <rFont val="Arial"/>
        <family val="2"/>
      </rPr>
      <t xml:space="preserve"> iepirkumam “Drenāžas tīklu izbūve pie daudzdzīvokļu mājām  Zeiferta ielā 1 un Zeiferta ielā  3, Olainē”, iepirkuma IDN: Olaine, AS OŪS 2013/6</t>
    </r>
  </si>
  <si>
    <t>"Drenāžas tīklu izbūve pie daudzdzīvokļu mājām  Zeiferta ielā 1 un Zeiferta ielā  3, Olainē”</t>
  </si>
  <si>
    <t>Zeiferta iela 1 un Zeiferta iela  3, Olaine, Olaines novads.</t>
  </si>
  <si>
    <t xml:space="preserve">Pasūtītājs: </t>
  </si>
  <si>
    <t>AS "Olaines ūdens un siltums", vienotais reģ. Nr.50003182001, Kūdras iela 27, Olaine, LV -2114</t>
  </si>
  <si>
    <t>kompl.</t>
  </si>
  <si>
    <r>
      <t>Zāliena sēkla (3kg/100 m</t>
    </r>
    <r>
      <rPr>
        <vertAlign val="superscript"/>
        <sz val="10"/>
        <color indexed="8"/>
        <rFont val="Tahoma"/>
        <family val="2"/>
      </rPr>
      <t>3</t>
    </r>
    <r>
      <rPr>
        <sz val="10"/>
        <color indexed="8"/>
        <rFont val="Tahoma"/>
        <family val="2"/>
      </rPr>
      <t xml:space="preserve"> )</t>
    </r>
  </si>
  <si>
    <t>Ēkas pamatu aizsargapmales atjaunošana</t>
  </si>
  <si>
    <t>Plastmasas aka Ø400/315, ar gludu pacēlājcauruli, teleskopu, ķeta (40t) rāmi un vāku H=1.0-2.0m AR SAVIENOTĀJDETAĻĀM un nosēddaļu 0.5m</t>
  </si>
  <si>
    <t>Grodu aka DN1000, ar gludu pacēlājcauruli, teleskopu, ķeta (40t) rāmi un vāku H=~-2m AR SAVIENOTĀJDETAĻĀM un sūkņu staciju (divi sūkņi: viens darba: otrs – rezerves)</t>
  </si>
  <si>
    <t>Tehniskās drenāžas caurules noslēggali</t>
  </si>
  <si>
    <r>
      <rPr>
        <b/>
        <sz val="12"/>
        <rFont val="Arial"/>
        <family val="2"/>
      </rPr>
      <t xml:space="preserve">C. sadaļa - Tehniskās specifikācijas iepirkumam </t>
    </r>
    <r>
      <rPr>
        <sz val="10"/>
        <rFont val="Arial"/>
        <family val="2"/>
      </rPr>
      <t xml:space="preserve">“Drenāžas tīklu izbūve pie daudzdzīvokļu mājām  Zeiferta ielā 1 un Zeiferta ielā  3, Olainē”, Iepirkuma IDN: Olaine, AS OŪS 2013/6
</t>
    </r>
  </si>
  <si>
    <t>Drenāžas tīklu  izbūves darbi</t>
  </si>
  <si>
    <t>AS "Olaines ūdens un siltums", vienot. reģ. Nr.50003182001, Kūdras iela 27, Olaine, LV-2114</t>
  </si>
  <si>
    <t>t.sk.darba aizsardzība</t>
  </si>
  <si>
    <t>Grodu spiediena dzēšanas aka DN1000, ar gludu pacēlājcauruli, teleskopu, ķeta (40t) rāmi un vāku H=~-2m AR SAVIENOTĀJDETAĻĀM</t>
  </si>
  <si>
    <t>PievIenojums pie esošās akas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</si>
</sst>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i/>
      <sz val="14"/>
      <color indexed="10"/>
      <name val="Arial"/>
      <family val="2"/>
    </font>
    <font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4"/>
      <color rgb="FFFF0000"/>
      <name val="Arial"/>
      <family val="2"/>
    </font>
    <font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164" fontId="3" fillId="0" borderId="11" xfId="55" applyNumberFormat="1" applyFont="1" applyFill="1" applyBorder="1" applyAlignment="1">
      <alignment horizontal="right" vertical="center" wrapText="1"/>
      <protection/>
    </xf>
    <xf numFmtId="164" fontId="3" fillId="0" borderId="11" xfId="55" applyNumberFormat="1" applyFont="1" applyFill="1" applyBorder="1" applyAlignment="1">
      <alignment horizontal="center" vertical="center"/>
      <protection/>
    </xf>
    <xf numFmtId="2" fontId="3" fillId="0" borderId="11" xfId="55" applyNumberFormat="1" applyFont="1" applyFill="1" applyBorder="1" applyAlignment="1">
      <alignment horizontal="center" vertical="center"/>
      <protection/>
    </xf>
    <xf numFmtId="164" fontId="3" fillId="0" borderId="11" xfId="55" applyNumberFormat="1" applyFont="1" applyFill="1" applyBorder="1" applyAlignment="1">
      <alignment horizontal="right" vertical="center"/>
      <protection/>
    </xf>
    <xf numFmtId="2" fontId="3" fillId="0" borderId="11" xfId="55" applyNumberFormat="1" applyFont="1" applyFill="1" applyBorder="1" applyAlignment="1">
      <alignment horizontal="center" vertical="center" wrapText="1"/>
      <protection/>
    </xf>
    <xf numFmtId="164" fontId="3" fillId="0" borderId="0" xfId="55" applyNumberFormat="1" applyFont="1" applyFill="1" applyBorder="1" applyAlignment="1">
      <alignment vertical="center"/>
      <protection/>
    </xf>
    <xf numFmtId="49" fontId="2" fillId="0" borderId="0" xfId="55" applyNumberFormat="1" applyFont="1" applyBorder="1" applyAlignment="1">
      <alignment horizontal="center" vertical="center" wrapText="1"/>
      <protection/>
    </xf>
    <xf numFmtId="164" fontId="2" fillId="0" borderId="0" xfId="55" applyNumberFormat="1" applyFont="1" applyBorder="1" applyAlignment="1">
      <alignment vertical="center" wrapText="1"/>
      <protection/>
    </xf>
    <xf numFmtId="164" fontId="2" fillId="0" borderId="0" xfId="55" applyNumberFormat="1" applyFont="1" applyBorder="1" applyAlignment="1">
      <alignment horizontal="center" vertical="center"/>
      <protection/>
    </xf>
    <xf numFmtId="2" fontId="2" fillId="0" borderId="0" xfId="55" applyNumberFormat="1" applyFont="1" applyBorder="1" applyAlignment="1">
      <alignment horizontal="center" vertical="center"/>
      <protection/>
    </xf>
    <xf numFmtId="164" fontId="2" fillId="0" borderId="0" xfId="55" applyNumberFormat="1" applyFont="1" applyFill="1" applyBorder="1" applyAlignment="1">
      <alignment horizontal="center" vertical="center"/>
      <protection/>
    </xf>
    <xf numFmtId="164" fontId="2" fillId="0" borderId="0" xfId="55" applyNumberFormat="1" applyFont="1" applyFill="1" applyBorder="1" applyAlignment="1">
      <alignment horizontal="right" vertical="center"/>
      <protection/>
    </xf>
    <xf numFmtId="10" fontId="2" fillId="0" borderId="0" xfId="55" applyNumberFormat="1" applyFont="1" applyFill="1" applyBorder="1" applyAlignment="1">
      <alignment horizontal="center" vertical="center"/>
      <protection/>
    </xf>
    <xf numFmtId="2" fontId="2" fillId="0" borderId="12" xfId="55" applyNumberFormat="1" applyFont="1" applyFill="1" applyBorder="1" applyAlignment="1">
      <alignment horizontal="center" vertical="center"/>
      <protection/>
    </xf>
    <xf numFmtId="2" fontId="2" fillId="0" borderId="12" xfId="55" applyNumberFormat="1" applyFont="1" applyBorder="1" applyAlignment="1">
      <alignment horizontal="center" vertical="center"/>
      <protection/>
    </xf>
    <xf numFmtId="164" fontId="2" fillId="0" borderId="0" xfId="55" applyNumberFormat="1" applyFont="1" applyBorder="1" applyAlignment="1">
      <alignment vertical="center"/>
      <protection/>
    </xf>
    <xf numFmtId="164" fontId="3" fillId="0" borderId="0" xfId="55" applyNumberFormat="1" applyFont="1" applyBorder="1" applyAlignment="1">
      <alignment horizontal="right" vertical="center"/>
      <protection/>
    </xf>
    <xf numFmtId="2" fontId="2" fillId="0" borderId="13" xfId="55" applyNumberFormat="1" applyFont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2" fontId="51" fillId="0" borderId="15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left" vertical="center" wrapText="1" indent="1"/>
    </xf>
    <xf numFmtId="2" fontId="51" fillId="33" borderId="15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left" vertical="center" wrapText="1" indent="1"/>
    </xf>
    <xf numFmtId="2" fontId="51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0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right"/>
    </xf>
    <xf numFmtId="0" fontId="17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2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2" fontId="4" fillId="0" borderId="15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0" fontId="4" fillId="0" borderId="15" xfId="0" applyFont="1" applyBorder="1" applyAlignment="1">
      <alignment horizontal="right" vertical="top" wrapText="1"/>
    </xf>
    <xf numFmtId="0" fontId="16" fillId="0" borderId="17" xfId="0" applyFont="1" applyFill="1" applyBorder="1" applyAlignment="1">
      <alignment horizontal="right" vertical="top" wrapText="1"/>
    </xf>
    <xf numFmtId="2" fontId="16" fillId="0" borderId="18" xfId="0" applyNumberFormat="1" applyFont="1" applyFill="1" applyBorder="1" applyAlignment="1">
      <alignment/>
    </xf>
    <xf numFmtId="2" fontId="16" fillId="0" borderId="19" xfId="0" applyNumberFormat="1" applyFont="1" applyFill="1" applyBorder="1" applyAlignment="1">
      <alignment/>
    </xf>
    <xf numFmtId="0" fontId="16" fillId="0" borderId="15" xfId="0" applyFont="1" applyFill="1" applyBorder="1" applyAlignment="1">
      <alignment horizontal="right" vertical="top" wrapText="1"/>
    </xf>
    <xf numFmtId="2" fontId="4" fillId="0" borderId="16" xfId="0" applyNumberFormat="1" applyFont="1" applyFill="1" applyBorder="1" applyAlignment="1">
      <alignment/>
    </xf>
    <xf numFmtId="2" fontId="4" fillId="34" borderId="16" xfId="0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18" fillId="0" borderId="15" xfId="0" applyFont="1" applyFill="1" applyBorder="1" applyAlignment="1">
      <alignment horizontal="right" vertical="top" wrapText="1"/>
    </xf>
    <xf numFmtId="2" fontId="4" fillId="34" borderId="15" xfId="0" applyNumberFormat="1" applyFont="1" applyFill="1" applyBorder="1" applyAlignment="1">
      <alignment/>
    </xf>
    <xf numFmtId="0" fontId="4" fillId="34" borderId="15" xfId="0" applyFont="1" applyFill="1" applyBorder="1" applyAlignment="1">
      <alignment/>
    </xf>
    <xf numFmtId="2" fontId="16" fillId="0" borderId="15" xfId="0" applyNumberFormat="1" applyFont="1" applyFill="1" applyBorder="1" applyAlignment="1">
      <alignment/>
    </xf>
    <xf numFmtId="0" fontId="16" fillId="0" borderId="14" xfId="0" applyFont="1" applyFill="1" applyBorder="1" applyAlignment="1">
      <alignment horizontal="right" vertical="top" wrapText="1"/>
    </xf>
    <xf numFmtId="2" fontId="4" fillId="34" borderId="14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0" borderId="20" xfId="0" applyFont="1" applyBorder="1" applyAlignment="1">
      <alignment horizontal="right" vertical="top" wrapText="1"/>
    </xf>
    <xf numFmtId="0" fontId="16" fillId="0" borderId="18" xfId="0" applyFont="1" applyFill="1" applyBorder="1" applyAlignment="1">
      <alignment horizontal="right" vertical="top" wrapText="1"/>
    </xf>
    <xf numFmtId="2" fontId="16" fillId="0" borderId="21" xfId="0" applyNumberFormat="1" applyFont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16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4" fillId="0" borderId="23" xfId="0" applyFont="1" applyBorder="1" applyAlignment="1">
      <alignment wrapText="1"/>
    </xf>
    <xf numFmtId="0" fontId="4" fillId="0" borderId="23" xfId="0" applyFont="1" applyBorder="1" applyAlignment="1">
      <alignment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6" fillId="0" borderId="0" xfId="0" applyFont="1" applyAlignment="1">
      <alignment vertical="top"/>
    </xf>
    <xf numFmtId="0" fontId="2" fillId="0" borderId="15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4" fontId="3" fillId="0" borderId="0" xfId="55" applyNumberFormat="1" applyFont="1" applyBorder="1" applyAlignment="1">
      <alignment horizontal="left" vertical="center" wrapText="1"/>
      <protection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26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top" wrapText="1"/>
    </xf>
    <xf numFmtId="0" fontId="53" fillId="0" borderId="0" xfId="0" applyFont="1" applyAlignment="1">
      <alignment horizontal="righ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7" fillId="0" borderId="15" xfId="0" applyFont="1" applyBorder="1" applyAlignment="1">
      <alignment horizontal="center" wrapText="1"/>
    </xf>
    <xf numFmtId="0" fontId="16" fillId="0" borderId="20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meTuristu5-2011-08-0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C1">
      <selection activeCell="S7" sqref="S7"/>
    </sheetView>
  </sheetViews>
  <sheetFormatPr defaultColWidth="9.140625" defaultRowHeight="15"/>
  <cols>
    <col min="1" max="1" width="5.00390625" style="2" customWidth="1"/>
    <col min="2" max="2" width="48.7109375" style="1" customWidth="1"/>
    <col min="3" max="3" width="10.00390625" style="1" customWidth="1"/>
    <col min="4" max="4" width="9.7109375" style="1" bestFit="1" customWidth="1"/>
    <col min="5" max="6" width="9.28125" style="1" bestFit="1" customWidth="1"/>
    <col min="7" max="9" width="9.28125" style="3" bestFit="1" customWidth="1"/>
    <col min="10" max="10" width="9.28125" style="1" bestFit="1" customWidth="1"/>
    <col min="11" max="11" width="9.7109375" style="1" customWidth="1"/>
    <col min="12" max="12" width="9.8515625" style="1" customWidth="1"/>
    <col min="13" max="13" width="10.8515625" style="1" customWidth="1"/>
    <col min="14" max="14" width="9.28125" style="1" bestFit="1" customWidth="1"/>
    <col min="15" max="15" width="11.140625" style="1" customWidth="1"/>
    <col min="16" max="190" width="9.140625" style="1" customWidth="1"/>
    <col min="191" max="191" width="5.00390625" style="1" customWidth="1"/>
    <col min="192" max="192" width="48.7109375" style="1" customWidth="1"/>
    <col min="193" max="193" width="10.00390625" style="1" customWidth="1"/>
    <col min="194" max="194" width="7.140625" style="1" customWidth="1"/>
    <col min="195" max="200" width="9.140625" style="1" customWidth="1"/>
    <col min="201" max="201" width="9.7109375" style="1" customWidth="1"/>
    <col min="202" max="202" width="9.8515625" style="1" customWidth="1"/>
    <col min="203" max="203" width="10.8515625" style="1" customWidth="1"/>
    <col min="204" max="204" width="9.140625" style="1" customWidth="1"/>
    <col min="205" max="205" width="11.140625" style="1" customWidth="1"/>
    <col min="206" max="16384" width="9.140625" style="1" customWidth="1"/>
  </cols>
  <sheetData>
    <row r="2" spans="1:15" s="39" customFormat="1" ht="18.75">
      <c r="A2" s="38"/>
      <c r="M2" s="40" t="s">
        <v>55</v>
      </c>
      <c r="N2" s="41"/>
      <c r="O2" s="41"/>
    </row>
    <row r="3" spans="1:15" s="39" customFormat="1" ht="12.75">
      <c r="A3" s="86" t="s">
        <v>82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39" customFormat="1" ht="15.75">
      <c r="A4" s="87" t="s">
        <v>59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39" customFormat="1" ht="18" customHeight="1">
      <c r="A5" s="87" t="s">
        <v>61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3" s="39" customFormat="1" ht="15.75">
      <c r="A6" s="42" t="s">
        <v>56</v>
      </c>
      <c r="B6" s="42"/>
      <c r="C6" s="44" t="s">
        <v>83</v>
      </c>
    </row>
    <row r="7" spans="1:3" s="39" customFormat="1" ht="15.75">
      <c r="A7" s="42" t="s">
        <v>57</v>
      </c>
      <c r="B7" s="42"/>
      <c r="C7" s="44" t="s">
        <v>84</v>
      </c>
    </row>
    <row r="8" spans="1:3" s="39" customFormat="1" ht="15.75">
      <c r="A8" s="42" t="s">
        <v>85</v>
      </c>
      <c r="B8" s="42"/>
      <c r="C8" s="43" t="s">
        <v>86</v>
      </c>
    </row>
    <row r="9" spans="1:8" s="39" customFormat="1" ht="15.75" customHeight="1">
      <c r="A9" s="83" t="s">
        <v>58</v>
      </c>
      <c r="B9" s="82"/>
      <c r="C9" s="82"/>
      <c r="D9" s="82"/>
      <c r="E9" s="82"/>
      <c r="F9" s="82"/>
      <c r="G9" s="82"/>
      <c r="H9" s="82"/>
    </row>
    <row r="11" spans="1:15" ht="12.75">
      <c r="A11" s="92" t="s">
        <v>0</v>
      </c>
      <c r="B11" s="94" t="s">
        <v>1</v>
      </c>
      <c r="C11" s="96" t="s">
        <v>2</v>
      </c>
      <c r="D11" s="92" t="s">
        <v>3</v>
      </c>
      <c r="E11" s="88" t="s">
        <v>4</v>
      </c>
      <c r="F11" s="88"/>
      <c r="G11" s="88"/>
      <c r="H11" s="88"/>
      <c r="I11" s="88"/>
      <c r="J11" s="89"/>
      <c r="K11" s="90" t="s">
        <v>5</v>
      </c>
      <c r="L11" s="88"/>
      <c r="M11" s="88"/>
      <c r="N11" s="88"/>
      <c r="O11" s="89"/>
    </row>
    <row r="12" spans="1:15" ht="56.25">
      <c r="A12" s="93"/>
      <c r="B12" s="95"/>
      <c r="C12" s="97"/>
      <c r="D12" s="93"/>
      <c r="E12" s="23" t="s">
        <v>6</v>
      </c>
      <c r="F12" s="23" t="s">
        <v>7</v>
      </c>
      <c r="G12" s="24" t="s">
        <v>8</v>
      </c>
      <c r="H12" s="24" t="s">
        <v>9</v>
      </c>
      <c r="I12" s="24" t="s">
        <v>10</v>
      </c>
      <c r="J12" s="24" t="s">
        <v>11</v>
      </c>
      <c r="K12" s="24" t="s">
        <v>12</v>
      </c>
      <c r="L12" s="24" t="s">
        <v>8</v>
      </c>
      <c r="M12" s="24" t="s">
        <v>9</v>
      </c>
      <c r="N12" s="24" t="s">
        <v>10</v>
      </c>
      <c r="O12" s="24" t="s">
        <v>13</v>
      </c>
    </row>
    <row r="13" spans="1:15" ht="12.75">
      <c r="A13" s="25"/>
      <c r="B13" s="30" t="s">
        <v>20</v>
      </c>
      <c r="C13" s="27"/>
      <c r="D13" s="2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5" customHeight="1">
      <c r="A14" s="27" t="s">
        <v>30</v>
      </c>
      <c r="B14" s="29" t="s">
        <v>90</v>
      </c>
      <c r="C14" s="27" t="s">
        <v>87</v>
      </c>
      <c r="D14" s="28">
        <v>1</v>
      </c>
      <c r="E14" s="26"/>
      <c r="F14" s="26"/>
      <c r="G14" s="26"/>
      <c r="H14" s="26"/>
      <c r="I14" s="26"/>
      <c r="J14" s="26">
        <f>SUM(G14:I14)</f>
        <v>0</v>
      </c>
      <c r="K14" s="26">
        <f>ROUND(E14*D14,2)</f>
        <v>0</v>
      </c>
      <c r="L14" s="26">
        <f>ROUND(G14*D14,2)</f>
        <v>0</v>
      </c>
      <c r="M14" s="26">
        <f>ROUND(H14*D14,2)</f>
        <v>0</v>
      </c>
      <c r="N14" s="26">
        <f>ROUND(I14*D14,2)</f>
        <v>0</v>
      </c>
      <c r="O14" s="26">
        <f>SUM(L14:N14)</f>
        <v>0</v>
      </c>
    </row>
    <row r="15" spans="1:15" ht="51">
      <c r="A15" s="32" t="s">
        <v>31</v>
      </c>
      <c r="B15" s="33" t="s">
        <v>91</v>
      </c>
      <c r="C15" s="27" t="s">
        <v>87</v>
      </c>
      <c r="D15" s="34">
        <v>1</v>
      </c>
      <c r="E15" s="31"/>
      <c r="F15" s="31"/>
      <c r="G15" s="31"/>
      <c r="H15" s="31"/>
      <c r="I15" s="31"/>
      <c r="J15" s="31">
        <f aca="true" t="shared" si="0" ref="J15:J31">SUM(G15:I15)</f>
        <v>0</v>
      </c>
      <c r="K15" s="31">
        <f aca="true" t="shared" si="1" ref="K15:K31">ROUND(E15*D15,2)</f>
        <v>0</v>
      </c>
      <c r="L15" s="31">
        <f aca="true" t="shared" si="2" ref="L15:L31">ROUND(G15*D15,2)</f>
        <v>0</v>
      </c>
      <c r="M15" s="31">
        <f aca="true" t="shared" si="3" ref="M15:M31">ROUND(H15*D15,2)</f>
        <v>0</v>
      </c>
      <c r="N15" s="31">
        <f aca="true" t="shared" si="4" ref="N15:N31">ROUND(I15*D15,2)</f>
        <v>0</v>
      </c>
      <c r="O15" s="31">
        <f aca="true" t="shared" si="5" ref="O15:O31">SUM(L15:N15)</f>
        <v>0</v>
      </c>
    </row>
    <row r="16" spans="1:15" ht="46.5" customHeight="1">
      <c r="A16" s="27" t="s">
        <v>32</v>
      </c>
      <c r="B16" s="85" t="s">
        <v>97</v>
      </c>
      <c r="C16" s="27" t="s">
        <v>87</v>
      </c>
      <c r="D16" s="28">
        <v>1</v>
      </c>
      <c r="E16" s="26"/>
      <c r="F16" s="26"/>
      <c r="G16" s="26"/>
      <c r="H16" s="26"/>
      <c r="I16" s="26"/>
      <c r="J16" s="26">
        <f t="shared" si="0"/>
        <v>0</v>
      </c>
      <c r="K16" s="26">
        <f t="shared" si="1"/>
        <v>0</v>
      </c>
      <c r="L16" s="26">
        <f t="shared" si="2"/>
        <v>0</v>
      </c>
      <c r="M16" s="26">
        <f t="shared" si="3"/>
        <v>0</v>
      </c>
      <c r="N16" s="26">
        <f t="shared" si="4"/>
        <v>0</v>
      </c>
      <c r="O16" s="26">
        <f t="shared" si="5"/>
        <v>0</v>
      </c>
    </row>
    <row r="17" spans="1:15" ht="16.5" customHeight="1">
      <c r="A17" s="27" t="s">
        <v>33</v>
      </c>
      <c r="B17" s="29" t="s">
        <v>98</v>
      </c>
      <c r="C17" s="27" t="s">
        <v>21</v>
      </c>
      <c r="D17" s="28">
        <v>1</v>
      </c>
      <c r="E17" s="26"/>
      <c r="F17" s="26"/>
      <c r="G17" s="26"/>
      <c r="H17" s="26"/>
      <c r="I17" s="26"/>
      <c r="J17" s="26">
        <f t="shared" si="0"/>
        <v>0</v>
      </c>
      <c r="K17" s="26">
        <f t="shared" si="1"/>
        <v>0</v>
      </c>
      <c r="L17" s="26">
        <f t="shared" si="2"/>
        <v>0</v>
      </c>
      <c r="M17" s="26">
        <f t="shared" si="3"/>
        <v>0</v>
      </c>
      <c r="N17" s="26">
        <f t="shared" si="4"/>
        <v>0</v>
      </c>
      <c r="O17" s="26">
        <f t="shared" si="5"/>
        <v>0</v>
      </c>
    </row>
    <row r="18" spans="1:15" ht="19.5" customHeight="1">
      <c r="A18" s="27" t="s">
        <v>34</v>
      </c>
      <c r="B18" s="29" t="s">
        <v>22</v>
      </c>
      <c r="C18" s="27" t="s">
        <v>87</v>
      </c>
      <c r="D18" s="28">
        <v>3</v>
      </c>
      <c r="E18" s="26"/>
      <c r="F18" s="26"/>
      <c r="G18" s="26"/>
      <c r="H18" s="26"/>
      <c r="I18" s="26"/>
      <c r="J18" s="26">
        <f t="shared" si="0"/>
        <v>0</v>
      </c>
      <c r="K18" s="26">
        <f t="shared" si="1"/>
        <v>0</v>
      </c>
      <c r="L18" s="26">
        <f t="shared" si="2"/>
        <v>0</v>
      </c>
      <c r="M18" s="26">
        <f t="shared" si="3"/>
        <v>0</v>
      </c>
      <c r="N18" s="26">
        <f t="shared" si="4"/>
        <v>0</v>
      </c>
      <c r="O18" s="26">
        <f t="shared" si="5"/>
        <v>0</v>
      </c>
    </row>
    <row r="19" spans="1:15" ht="12.75">
      <c r="A19" s="27" t="s">
        <v>35</v>
      </c>
      <c r="B19" s="29" t="s">
        <v>23</v>
      </c>
      <c r="C19" s="27" t="s">
        <v>14</v>
      </c>
      <c r="D19" s="28">
        <v>23</v>
      </c>
      <c r="E19" s="26"/>
      <c r="F19" s="26"/>
      <c r="G19" s="26"/>
      <c r="H19" s="26"/>
      <c r="I19" s="26"/>
      <c r="J19" s="26">
        <f t="shared" si="0"/>
        <v>0</v>
      </c>
      <c r="K19" s="26">
        <f t="shared" si="1"/>
        <v>0</v>
      </c>
      <c r="L19" s="26">
        <f t="shared" si="2"/>
        <v>0</v>
      </c>
      <c r="M19" s="26">
        <f t="shared" si="3"/>
        <v>0</v>
      </c>
      <c r="N19" s="26">
        <f t="shared" si="4"/>
        <v>0</v>
      </c>
      <c r="O19" s="26">
        <f t="shared" si="5"/>
        <v>0</v>
      </c>
    </row>
    <row r="20" spans="1:15" ht="18.75" customHeight="1">
      <c r="A20" s="27" t="s">
        <v>36</v>
      </c>
      <c r="B20" s="29" t="s">
        <v>24</v>
      </c>
      <c r="C20" s="27" t="s">
        <v>14</v>
      </c>
      <c r="D20" s="28">
        <v>190</v>
      </c>
      <c r="E20" s="26"/>
      <c r="F20" s="26"/>
      <c r="G20" s="26"/>
      <c r="H20" s="26"/>
      <c r="I20" s="26"/>
      <c r="J20" s="26">
        <f t="shared" si="0"/>
        <v>0</v>
      </c>
      <c r="K20" s="26">
        <f t="shared" si="1"/>
        <v>0</v>
      </c>
      <c r="L20" s="26">
        <f t="shared" si="2"/>
        <v>0</v>
      </c>
      <c r="M20" s="26">
        <f t="shared" si="3"/>
        <v>0</v>
      </c>
      <c r="N20" s="26">
        <f t="shared" si="4"/>
        <v>0</v>
      </c>
      <c r="O20" s="26">
        <f t="shared" si="5"/>
        <v>0</v>
      </c>
    </row>
    <row r="21" spans="1:15" ht="16.5" customHeight="1">
      <c r="A21" s="35" t="s">
        <v>48</v>
      </c>
      <c r="B21" s="36" t="s">
        <v>92</v>
      </c>
      <c r="C21" s="35" t="s">
        <v>53</v>
      </c>
      <c r="D21" s="37">
        <v>3</v>
      </c>
      <c r="E21" s="26"/>
      <c r="F21" s="26"/>
      <c r="G21" s="26"/>
      <c r="H21" s="26"/>
      <c r="I21" s="26"/>
      <c r="J21" s="26">
        <f>SUM(G21:I21)</f>
        <v>0</v>
      </c>
      <c r="K21" s="26">
        <f>ROUND(E21*D21,2)</f>
        <v>0</v>
      </c>
      <c r="L21" s="26">
        <f>ROUND(G21*D21,2)</f>
        <v>0</v>
      </c>
      <c r="M21" s="26">
        <f>ROUND(H21*D21,2)</f>
        <v>0</v>
      </c>
      <c r="N21" s="26">
        <f>ROUND(I21*D21,2)</f>
        <v>0</v>
      </c>
      <c r="O21" s="26">
        <f>SUM(L21:N21)</f>
        <v>0</v>
      </c>
    </row>
    <row r="22" spans="1:15" ht="15" customHeight="1">
      <c r="A22" s="35" t="s">
        <v>37</v>
      </c>
      <c r="B22" s="36" t="s">
        <v>45</v>
      </c>
      <c r="C22" s="35" t="s">
        <v>53</v>
      </c>
      <c r="D22" s="37">
        <v>2</v>
      </c>
      <c r="E22" s="26"/>
      <c r="F22" s="26"/>
      <c r="G22" s="26"/>
      <c r="H22" s="26"/>
      <c r="I22" s="26"/>
      <c r="J22" s="26">
        <f>SUM(G22:I22)</f>
        <v>0</v>
      </c>
      <c r="K22" s="26">
        <f>ROUND(E22*D22,2)</f>
        <v>0</v>
      </c>
      <c r="L22" s="26">
        <f>ROUND(G22*D22,2)</f>
        <v>0</v>
      </c>
      <c r="M22" s="26">
        <f>ROUND(H22*D22,2)</f>
        <v>0</v>
      </c>
      <c r="N22" s="26">
        <f>ROUND(I22*D22,2)</f>
        <v>0</v>
      </c>
      <c r="O22" s="26">
        <f>SUM(L22:N22)</f>
        <v>0</v>
      </c>
    </row>
    <row r="23" spans="1:15" ht="14.25" customHeight="1">
      <c r="A23" s="35" t="s">
        <v>38</v>
      </c>
      <c r="B23" s="36" t="s">
        <v>46</v>
      </c>
      <c r="C23" s="35" t="s">
        <v>53</v>
      </c>
      <c r="D23" s="37">
        <v>1</v>
      </c>
      <c r="E23" s="26"/>
      <c r="F23" s="26"/>
      <c r="G23" s="26"/>
      <c r="H23" s="26"/>
      <c r="I23" s="26"/>
      <c r="J23" s="26">
        <f>SUM(G23:I23)</f>
        <v>0</v>
      </c>
      <c r="K23" s="26">
        <f>ROUND(E23*D23,2)</f>
        <v>0</v>
      </c>
      <c r="L23" s="26">
        <f>ROUND(G23*D23,2)</f>
        <v>0</v>
      </c>
      <c r="M23" s="26">
        <f>ROUND(H23*D23,2)</f>
        <v>0</v>
      </c>
      <c r="N23" s="26">
        <f>ROUND(I23*D23,2)</f>
        <v>0</v>
      </c>
      <c r="O23" s="26">
        <f>SUM(L23:N23)</f>
        <v>0</v>
      </c>
    </row>
    <row r="24" spans="1:15" ht="17.25" customHeight="1">
      <c r="A24" s="27" t="s">
        <v>39</v>
      </c>
      <c r="B24" s="29" t="s">
        <v>49</v>
      </c>
      <c r="C24" s="27" t="s">
        <v>43</v>
      </c>
      <c r="D24" s="28">
        <v>55</v>
      </c>
      <c r="E24" s="26"/>
      <c r="F24" s="26"/>
      <c r="G24" s="26"/>
      <c r="H24" s="26"/>
      <c r="I24" s="26"/>
      <c r="J24" s="26">
        <f t="shared" si="0"/>
        <v>0</v>
      </c>
      <c r="K24" s="26">
        <f t="shared" si="1"/>
        <v>0</v>
      </c>
      <c r="L24" s="26">
        <f t="shared" si="2"/>
        <v>0</v>
      </c>
      <c r="M24" s="26">
        <f t="shared" si="3"/>
        <v>0</v>
      </c>
      <c r="N24" s="26">
        <f t="shared" si="4"/>
        <v>0</v>
      </c>
      <c r="O24" s="26">
        <f t="shared" si="5"/>
        <v>0</v>
      </c>
    </row>
    <row r="25" spans="1:15" s="10" customFormat="1" ht="18" customHeight="1">
      <c r="A25" s="27" t="s">
        <v>40</v>
      </c>
      <c r="B25" s="29" t="s">
        <v>47</v>
      </c>
      <c r="C25" s="27" t="s">
        <v>43</v>
      </c>
      <c r="D25" s="28">
        <v>306</v>
      </c>
      <c r="E25" s="26"/>
      <c r="F25" s="26"/>
      <c r="G25" s="26"/>
      <c r="H25" s="26"/>
      <c r="I25" s="26"/>
      <c r="J25" s="26">
        <f t="shared" si="0"/>
        <v>0</v>
      </c>
      <c r="K25" s="26">
        <f t="shared" si="1"/>
        <v>0</v>
      </c>
      <c r="L25" s="26">
        <f t="shared" si="2"/>
        <v>0</v>
      </c>
      <c r="M25" s="26">
        <f t="shared" si="3"/>
        <v>0</v>
      </c>
      <c r="N25" s="26">
        <f t="shared" si="4"/>
        <v>0</v>
      </c>
      <c r="O25" s="26">
        <f t="shared" si="5"/>
        <v>0</v>
      </c>
    </row>
    <row r="26" spans="1:15" s="20" customFormat="1" ht="19.5" customHeight="1">
      <c r="A26" s="27" t="s">
        <v>41</v>
      </c>
      <c r="B26" s="29" t="s">
        <v>88</v>
      </c>
      <c r="C26" s="27" t="s">
        <v>25</v>
      </c>
      <c r="D26" s="28">
        <v>48.2</v>
      </c>
      <c r="E26" s="26"/>
      <c r="F26" s="26"/>
      <c r="G26" s="26"/>
      <c r="H26" s="26"/>
      <c r="I26" s="26"/>
      <c r="J26" s="26">
        <f>SUM(G26:I26)</f>
        <v>0</v>
      </c>
      <c r="K26" s="26">
        <f>ROUND(E26*D26,2)</f>
        <v>0</v>
      </c>
      <c r="L26" s="26">
        <f>ROUND(G26*D26,2)</f>
        <v>0</v>
      </c>
      <c r="M26" s="26">
        <f>ROUND(H26*D26,2)</f>
        <v>0</v>
      </c>
      <c r="N26" s="26">
        <f>ROUND(I26*D26,2)</f>
        <v>0</v>
      </c>
      <c r="O26" s="26">
        <f>SUM(L26:N26)</f>
        <v>0</v>
      </c>
    </row>
    <row r="27" spans="1:15" s="20" customFormat="1" ht="29.25" customHeight="1">
      <c r="A27" s="27" t="s">
        <v>42</v>
      </c>
      <c r="B27" s="29" t="s">
        <v>44</v>
      </c>
      <c r="C27" s="27" t="s">
        <v>53</v>
      </c>
      <c r="D27" s="28">
        <v>12</v>
      </c>
      <c r="E27" s="26"/>
      <c r="F27" s="26"/>
      <c r="G27" s="26"/>
      <c r="H27" s="26"/>
      <c r="I27" s="26"/>
      <c r="J27" s="26">
        <f t="shared" si="0"/>
        <v>0</v>
      </c>
      <c r="K27" s="26">
        <f t="shared" si="1"/>
        <v>0</v>
      </c>
      <c r="L27" s="26">
        <f t="shared" si="2"/>
        <v>0</v>
      </c>
      <c r="M27" s="26">
        <f t="shared" si="3"/>
        <v>0</v>
      </c>
      <c r="N27" s="26">
        <f t="shared" si="4"/>
        <v>0</v>
      </c>
      <c r="O27" s="26">
        <f t="shared" si="5"/>
        <v>0</v>
      </c>
    </row>
    <row r="28" spans="1:15" s="20" customFormat="1" ht="19.5" customHeight="1">
      <c r="A28" s="27" t="s">
        <v>26</v>
      </c>
      <c r="B28" s="29" t="s">
        <v>27</v>
      </c>
      <c r="C28" s="27" t="s">
        <v>43</v>
      </c>
      <c r="D28" s="28">
        <v>7.5</v>
      </c>
      <c r="E28" s="26"/>
      <c r="F28" s="26"/>
      <c r="G28" s="26"/>
      <c r="H28" s="26"/>
      <c r="I28" s="26"/>
      <c r="J28" s="26">
        <f t="shared" si="0"/>
        <v>0</v>
      </c>
      <c r="K28" s="26">
        <f t="shared" si="1"/>
        <v>0</v>
      </c>
      <c r="L28" s="26">
        <f t="shared" si="2"/>
        <v>0</v>
      </c>
      <c r="M28" s="26">
        <f t="shared" si="3"/>
        <v>0</v>
      </c>
      <c r="N28" s="26">
        <f t="shared" si="4"/>
        <v>0</v>
      </c>
      <c r="O28" s="26">
        <f t="shared" si="5"/>
        <v>0</v>
      </c>
    </row>
    <row r="29" spans="1:15" s="20" customFormat="1" ht="12.75">
      <c r="A29" s="35" t="s">
        <v>28</v>
      </c>
      <c r="B29" s="36" t="s">
        <v>89</v>
      </c>
      <c r="C29" s="35" t="s">
        <v>51</v>
      </c>
      <c r="D29" s="37">
        <v>151</v>
      </c>
      <c r="E29" s="26"/>
      <c r="F29" s="26"/>
      <c r="G29" s="26"/>
      <c r="H29" s="26"/>
      <c r="I29" s="26"/>
      <c r="J29" s="26">
        <f t="shared" si="0"/>
        <v>0</v>
      </c>
      <c r="K29" s="26">
        <f t="shared" si="1"/>
        <v>0</v>
      </c>
      <c r="L29" s="26">
        <f t="shared" si="2"/>
        <v>0</v>
      </c>
      <c r="M29" s="26">
        <f t="shared" si="3"/>
        <v>0</v>
      </c>
      <c r="N29" s="26">
        <f t="shared" si="4"/>
        <v>0</v>
      </c>
      <c r="O29" s="26">
        <f t="shared" si="5"/>
        <v>0</v>
      </c>
    </row>
    <row r="30" spans="1:15" s="20" customFormat="1" ht="25.5">
      <c r="A30" s="35" t="s">
        <v>29</v>
      </c>
      <c r="B30" s="36" t="s">
        <v>50</v>
      </c>
      <c r="C30" s="35" t="s">
        <v>53</v>
      </c>
      <c r="D30" s="37">
        <v>8</v>
      </c>
      <c r="E30" s="26"/>
      <c r="F30" s="26"/>
      <c r="G30" s="26"/>
      <c r="H30" s="26"/>
      <c r="I30" s="26"/>
      <c r="J30" s="26">
        <f>SUM(G30:I30)</f>
        <v>0</v>
      </c>
      <c r="K30" s="26">
        <f>ROUND(E30*D30,2)</f>
        <v>0</v>
      </c>
      <c r="L30" s="26">
        <f>ROUND(G30*D30,2)</f>
        <v>0</v>
      </c>
      <c r="M30" s="26">
        <f>ROUND(H30*D30,2)</f>
        <v>0</v>
      </c>
      <c r="N30" s="26">
        <f>ROUND(I30*D30,2)</f>
        <v>0</v>
      </c>
      <c r="O30" s="26">
        <f>SUM(L30:N30)</f>
        <v>0</v>
      </c>
    </row>
    <row r="31" spans="1:15" s="20" customFormat="1" ht="12.75">
      <c r="A31" s="35" t="s">
        <v>52</v>
      </c>
      <c r="B31" s="36" t="s">
        <v>54</v>
      </c>
      <c r="C31" s="35" t="s">
        <v>87</v>
      </c>
      <c r="D31" s="37">
        <v>1</v>
      </c>
      <c r="E31" s="26"/>
      <c r="F31" s="26"/>
      <c r="G31" s="26"/>
      <c r="H31" s="26"/>
      <c r="I31" s="26"/>
      <c r="J31" s="26">
        <f t="shared" si="0"/>
        <v>0</v>
      </c>
      <c r="K31" s="26">
        <f t="shared" si="1"/>
        <v>0</v>
      </c>
      <c r="L31" s="26">
        <f t="shared" si="2"/>
        <v>0</v>
      </c>
      <c r="M31" s="26">
        <f t="shared" si="3"/>
        <v>0</v>
      </c>
      <c r="N31" s="26">
        <f t="shared" si="4"/>
        <v>0</v>
      </c>
      <c r="O31" s="26">
        <f t="shared" si="5"/>
        <v>0</v>
      </c>
    </row>
    <row r="32" spans="1:15" s="20" customFormat="1" ht="13.5" thickBot="1">
      <c r="A32" s="2"/>
      <c r="B32" s="1"/>
      <c r="C32" s="1"/>
      <c r="D32" s="1"/>
      <c r="E32" s="1"/>
      <c r="F32" s="1"/>
      <c r="G32" s="3"/>
      <c r="H32" s="3"/>
      <c r="I32" s="3"/>
      <c r="J32" s="1"/>
      <c r="K32" s="1"/>
      <c r="L32" s="1"/>
      <c r="M32" s="1"/>
      <c r="N32" s="1"/>
      <c r="O32" s="1"/>
    </row>
    <row r="33" spans="1:15" s="20" customFormat="1" ht="13.5" thickBot="1">
      <c r="A33" s="4"/>
      <c r="B33" s="5" t="s">
        <v>15</v>
      </c>
      <c r="C33" s="6"/>
      <c r="D33" s="7"/>
      <c r="E33" s="8"/>
      <c r="F33" s="8"/>
      <c r="G33" s="8"/>
      <c r="H33" s="8"/>
      <c r="I33" s="8"/>
      <c r="J33" s="8"/>
      <c r="K33" s="9">
        <f>SUM(K14:K31)</f>
        <v>0</v>
      </c>
      <c r="L33" s="9">
        <f>SUM(L14:L31)</f>
        <v>0</v>
      </c>
      <c r="M33" s="9">
        <f>SUM(M14:M31)</f>
        <v>0</v>
      </c>
      <c r="N33" s="9">
        <f>SUM(N14:N31)</f>
        <v>0</v>
      </c>
      <c r="O33" s="9">
        <f>SUM(O14:O31)</f>
        <v>0</v>
      </c>
    </row>
    <row r="34" spans="1:15" s="20" customFormat="1" ht="13.5" thickBot="1">
      <c r="A34" s="11"/>
      <c r="B34" s="12"/>
      <c r="C34" s="13"/>
      <c r="D34" s="14"/>
      <c r="E34" s="13"/>
      <c r="F34" s="13"/>
      <c r="G34" s="15"/>
      <c r="H34" s="15"/>
      <c r="I34" s="16"/>
      <c r="J34" s="16" t="s">
        <v>16</v>
      </c>
      <c r="K34" s="17" t="s">
        <v>81</v>
      </c>
      <c r="L34" s="18"/>
      <c r="M34" s="18" t="e">
        <f>ROUND(M33*K34,2)</f>
        <v>#VALUE!</v>
      </c>
      <c r="N34" s="18"/>
      <c r="O34" s="19" t="e">
        <f>M34</f>
        <v>#VALUE!</v>
      </c>
    </row>
    <row r="35" spans="1:15" s="20" customFormat="1" ht="13.5" thickBot="1">
      <c r="A35" s="91"/>
      <c r="B35" s="91"/>
      <c r="C35" s="13"/>
      <c r="D35" s="14"/>
      <c r="E35" s="13"/>
      <c r="F35" s="13"/>
      <c r="G35" s="13"/>
      <c r="H35" s="13"/>
      <c r="I35" s="21"/>
      <c r="J35" s="21"/>
      <c r="K35" s="21" t="s">
        <v>17</v>
      </c>
      <c r="L35" s="22">
        <f>L34+L33</f>
        <v>0</v>
      </c>
      <c r="M35" s="22" t="e">
        <f>M34+M33</f>
        <v>#VALUE!</v>
      </c>
      <c r="N35" s="22">
        <f>N34+N33</f>
        <v>0</v>
      </c>
      <c r="O35" s="22" t="e">
        <f>O34+O33</f>
        <v>#VALUE!</v>
      </c>
    </row>
  </sheetData>
  <sheetProtection/>
  <mergeCells count="10">
    <mergeCell ref="A35:B35"/>
    <mergeCell ref="A11:A12"/>
    <mergeCell ref="B11:B12"/>
    <mergeCell ref="C11:C12"/>
    <mergeCell ref="D11:D12"/>
    <mergeCell ref="A3:O3"/>
    <mergeCell ref="A4:O4"/>
    <mergeCell ref="A5:O5"/>
    <mergeCell ref="E11:J11"/>
    <mergeCell ref="K11:O11"/>
  </mergeCells>
  <printOptions/>
  <pageMargins left="0.1968503937007874" right="0.1968503937007874" top="0.1968503937007874" bottom="0.1968503937007874" header="0.31496062992125984" footer="0.196850393700787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0.421875" style="0" customWidth="1"/>
    <col min="2" max="2" width="11.7109375" style="0" customWidth="1"/>
    <col min="3" max="3" width="41.140625" style="0" customWidth="1"/>
    <col min="4" max="4" width="11.421875" style="0" customWidth="1"/>
    <col min="5" max="5" width="12.28125" style="0" customWidth="1"/>
    <col min="6" max="6" width="11.57421875" style="0" customWidth="1"/>
    <col min="7" max="7" width="11.28125" style="0" customWidth="1"/>
    <col min="8" max="8" width="11.8515625" style="0" customWidth="1"/>
    <col min="9" max="9" width="16.57421875" style="0" customWidth="1"/>
  </cols>
  <sheetData>
    <row r="1" spans="1:9" ht="18.75">
      <c r="A1" s="106"/>
      <c r="B1" s="107"/>
      <c r="C1" s="107"/>
      <c r="D1" s="107"/>
      <c r="E1" s="99" t="s">
        <v>55</v>
      </c>
      <c r="F1" s="99"/>
      <c r="G1" s="99"/>
      <c r="H1" s="99"/>
      <c r="I1" s="99"/>
    </row>
    <row r="2" spans="1:14" ht="64.5" customHeight="1">
      <c r="A2" s="86" t="s">
        <v>93</v>
      </c>
      <c r="B2" s="86"/>
      <c r="C2" s="86"/>
      <c r="D2" s="86"/>
      <c r="E2" s="86"/>
      <c r="F2" s="86"/>
      <c r="G2" s="86"/>
      <c r="H2" s="86"/>
      <c r="I2" s="86"/>
      <c r="J2" s="38"/>
      <c r="K2" s="38"/>
      <c r="L2" s="38"/>
      <c r="M2" s="38"/>
      <c r="N2" s="38"/>
    </row>
    <row r="3" spans="1:9" ht="16.5">
      <c r="A3" s="108" t="s">
        <v>80</v>
      </c>
      <c r="B3" s="108"/>
      <c r="C3" s="108"/>
      <c r="D3" s="108"/>
      <c r="E3" s="108"/>
      <c r="F3" s="108"/>
      <c r="G3" s="108"/>
      <c r="H3" s="108"/>
      <c r="I3" s="108"/>
    </row>
    <row r="4" spans="1:9" ht="15.75">
      <c r="A4" s="109" t="s">
        <v>94</v>
      </c>
      <c r="B4" s="109"/>
      <c r="C4" s="109"/>
      <c r="D4" s="109"/>
      <c r="E4" s="109"/>
      <c r="F4" s="109"/>
      <c r="G4" s="109"/>
      <c r="H4" s="109"/>
      <c r="I4" s="109"/>
    </row>
    <row r="5" spans="1:9" ht="15">
      <c r="A5" s="110"/>
      <c r="B5" s="110"/>
      <c r="C5" s="110"/>
      <c r="D5" s="110"/>
      <c r="E5" s="110"/>
      <c r="F5" s="110"/>
      <c r="G5" s="110"/>
      <c r="H5" s="110"/>
      <c r="I5" s="110"/>
    </row>
    <row r="6" spans="1:9" ht="15">
      <c r="A6" s="43" t="s">
        <v>56</v>
      </c>
      <c r="B6" s="43"/>
      <c r="C6" s="39" t="s">
        <v>83</v>
      </c>
      <c r="E6" s="44"/>
      <c r="F6" s="44"/>
      <c r="G6" s="44"/>
      <c r="H6" s="44"/>
      <c r="I6" s="44"/>
    </row>
    <row r="7" spans="1:9" ht="15">
      <c r="A7" s="43" t="s">
        <v>57</v>
      </c>
      <c r="B7" s="43"/>
      <c r="C7" s="39" t="s">
        <v>60</v>
      </c>
      <c r="E7" s="44"/>
      <c r="F7" s="44"/>
      <c r="G7" s="44"/>
      <c r="H7" s="44"/>
      <c r="I7" s="44"/>
    </row>
    <row r="8" spans="1:9" ht="15">
      <c r="A8" s="43" t="s">
        <v>85</v>
      </c>
      <c r="B8" s="43"/>
      <c r="C8" s="84" t="s">
        <v>95</v>
      </c>
      <c r="E8" s="45"/>
      <c r="F8" s="45"/>
      <c r="G8" s="45"/>
      <c r="H8" s="45"/>
      <c r="I8" s="45"/>
    </row>
    <row r="9" spans="1:9" ht="15">
      <c r="A9" s="100" t="s">
        <v>62</v>
      </c>
      <c r="B9" s="101"/>
      <c r="C9" s="101"/>
      <c r="D9" s="101"/>
      <c r="E9" s="101"/>
      <c r="F9" s="101"/>
      <c r="G9" s="101"/>
      <c r="H9" s="101"/>
      <c r="I9" s="101"/>
    </row>
    <row r="10" spans="1:9" ht="15.75">
      <c r="A10" s="46"/>
      <c r="B10" s="46"/>
      <c r="C10" s="39"/>
      <c r="D10" s="39"/>
      <c r="E10" s="39"/>
      <c r="F10" s="39"/>
      <c r="G10" s="39"/>
      <c r="H10" s="39"/>
      <c r="I10" s="39"/>
    </row>
    <row r="11" spans="1:9" ht="15">
      <c r="A11" s="102" t="s">
        <v>63</v>
      </c>
      <c r="B11" s="102" t="s">
        <v>64</v>
      </c>
      <c r="C11" s="102" t="s">
        <v>65</v>
      </c>
      <c r="D11" s="102" t="s">
        <v>66</v>
      </c>
      <c r="E11" s="103" t="s">
        <v>67</v>
      </c>
      <c r="F11" s="104"/>
      <c r="G11" s="104"/>
      <c r="H11" s="105"/>
      <c r="I11" s="102" t="s">
        <v>68</v>
      </c>
    </row>
    <row r="12" spans="1:9" ht="36.75">
      <c r="A12" s="102"/>
      <c r="B12" s="102"/>
      <c r="C12" s="102"/>
      <c r="D12" s="102"/>
      <c r="E12" s="47" t="s">
        <v>8</v>
      </c>
      <c r="F12" s="47" t="s">
        <v>69</v>
      </c>
      <c r="G12" s="47" t="s">
        <v>10</v>
      </c>
      <c r="H12" s="47" t="s">
        <v>70</v>
      </c>
      <c r="I12" s="102"/>
    </row>
    <row r="13" spans="1:9" ht="15">
      <c r="A13" s="48"/>
      <c r="B13" s="48"/>
      <c r="C13" s="49" t="s">
        <v>71</v>
      </c>
      <c r="D13" s="50"/>
      <c r="E13" s="48"/>
      <c r="F13" s="48"/>
      <c r="G13" s="48"/>
      <c r="H13" s="48"/>
      <c r="I13" s="48"/>
    </row>
    <row r="14" spans="1:9" ht="15.75" thickBot="1">
      <c r="A14" s="51">
        <v>1</v>
      </c>
      <c r="B14" s="52" t="s">
        <v>79</v>
      </c>
      <c r="C14" s="53" t="s">
        <v>61</v>
      </c>
      <c r="D14" s="54" t="e">
        <f>'lokālā tāme Nr.1.'!O35</f>
        <v>#VALUE!</v>
      </c>
      <c r="E14" s="50">
        <f>'lokālā tāme Nr.1.'!L33</f>
        <v>0</v>
      </c>
      <c r="F14" s="50">
        <f>'lokālā tāme Nr.1.'!M33</f>
        <v>0</v>
      </c>
      <c r="G14" s="50">
        <f>'lokālā tāme Nr.1.'!N33</f>
        <v>0</v>
      </c>
      <c r="H14" s="50" t="e">
        <f>'lokālā tāme Nr.1.'!M34</f>
        <v>#VALUE!</v>
      </c>
      <c r="I14" s="50">
        <f>'lokālā tāme Nr.1.'!K33</f>
        <v>0</v>
      </c>
    </row>
    <row r="15" spans="1:9" ht="15.75" thickBot="1">
      <c r="A15" s="56" t="s">
        <v>72</v>
      </c>
      <c r="B15" s="56"/>
      <c r="C15" s="57" t="s">
        <v>73</v>
      </c>
      <c r="D15" s="58" t="e">
        <f>H15+G15+F15+E15</f>
        <v>#VALUE!</v>
      </c>
      <c r="E15" s="58">
        <f>SUM(E14:E14)</f>
        <v>0</v>
      </c>
      <c r="F15" s="58">
        <f>SUM(F14:F14)</f>
        <v>0</v>
      </c>
      <c r="G15" s="58">
        <f>SUM(G14:G14)</f>
        <v>0</v>
      </c>
      <c r="H15" s="58" t="e">
        <f>SUM(H14:H14)</f>
        <v>#VALUE!</v>
      </c>
      <c r="I15" s="59">
        <f>SUM(I14:I14)</f>
        <v>0</v>
      </c>
    </row>
    <row r="16" spans="1:9" ht="15">
      <c r="A16" s="56"/>
      <c r="B16" s="56"/>
      <c r="C16" s="60" t="s">
        <v>74</v>
      </c>
      <c r="D16" s="61"/>
      <c r="E16" s="62"/>
      <c r="F16" s="62"/>
      <c r="G16" s="62"/>
      <c r="H16" s="63"/>
      <c r="I16" s="63"/>
    </row>
    <row r="17" spans="1:9" ht="15">
      <c r="A17" s="56"/>
      <c r="B17" s="56"/>
      <c r="C17" s="64" t="s">
        <v>96</v>
      </c>
      <c r="D17" s="54"/>
      <c r="E17" s="65"/>
      <c r="F17" s="65"/>
      <c r="G17" s="65"/>
      <c r="H17" s="66"/>
      <c r="I17" s="66"/>
    </row>
    <row r="18" spans="1:9" ht="15">
      <c r="A18" s="56"/>
      <c r="B18" s="56"/>
      <c r="C18" s="60" t="s">
        <v>75</v>
      </c>
      <c r="D18" s="54"/>
      <c r="E18" s="65"/>
      <c r="F18" s="65"/>
      <c r="G18" s="65"/>
      <c r="H18" s="66"/>
      <c r="I18" s="66"/>
    </row>
    <row r="19" spans="1:9" ht="15">
      <c r="A19" s="56"/>
      <c r="B19" s="56"/>
      <c r="C19" s="60" t="s">
        <v>76</v>
      </c>
      <c r="D19" s="54">
        <f>E19</f>
        <v>0</v>
      </c>
      <c r="E19" s="50">
        <f>E15*0.2409</f>
        <v>0</v>
      </c>
      <c r="F19" s="65"/>
      <c r="G19" s="65"/>
      <c r="H19" s="66"/>
      <c r="I19" s="66"/>
    </row>
    <row r="20" spans="1:9" ht="15">
      <c r="A20" s="56"/>
      <c r="B20" s="56"/>
      <c r="C20" s="60" t="s">
        <v>18</v>
      </c>
      <c r="D20" s="67" t="e">
        <f>D15+D16+D18+D19</f>
        <v>#VALUE!</v>
      </c>
      <c r="E20" s="65"/>
      <c r="F20" s="65"/>
      <c r="G20" s="65"/>
      <c r="H20" s="66"/>
      <c r="I20" s="66"/>
    </row>
    <row r="21" spans="1:9" ht="15.75" thickBot="1">
      <c r="A21" s="56"/>
      <c r="B21" s="56"/>
      <c r="C21" s="68" t="s">
        <v>19</v>
      </c>
      <c r="D21" s="55" t="e">
        <f>D20*0.21</f>
        <v>#VALUE!</v>
      </c>
      <c r="E21" s="69"/>
      <c r="F21" s="69"/>
      <c r="G21" s="69"/>
      <c r="H21" s="70"/>
      <c r="I21" s="70"/>
    </row>
    <row r="22" spans="1:9" ht="15.75" thickBot="1">
      <c r="A22" s="56"/>
      <c r="B22" s="71"/>
      <c r="C22" s="72" t="s">
        <v>77</v>
      </c>
      <c r="D22" s="73" t="e">
        <f>D20+D21</f>
        <v>#VALUE!</v>
      </c>
      <c r="E22" s="74"/>
      <c r="F22" s="74"/>
      <c r="G22" s="74"/>
      <c r="H22" s="75"/>
      <c r="I22" s="75"/>
    </row>
    <row r="23" spans="1:9" ht="15">
      <c r="A23" s="98"/>
      <c r="B23" s="98"/>
      <c r="C23" s="98"/>
      <c r="D23" s="98"/>
      <c r="E23" s="98"/>
      <c r="F23" s="98"/>
      <c r="G23" s="98"/>
      <c r="H23" s="98"/>
      <c r="I23" s="39"/>
    </row>
    <row r="24" spans="1:9" ht="15">
      <c r="A24" s="76"/>
      <c r="B24" s="76"/>
      <c r="C24" s="77"/>
      <c r="D24" s="39"/>
      <c r="E24" s="39"/>
      <c r="F24" s="39"/>
      <c r="G24" s="39"/>
      <c r="H24" s="39"/>
      <c r="I24" s="39"/>
    </row>
    <row r="25" spans="1:9" ht="15">
      <c r="A25" s="78" t="s">
        <v>78</v>
      </c>
      <c r="B25" s="79"/>
      <c r="C25" s="80"/>
      <c r="D25" s="81"/>
      <c r="E25" s="39"/>
      <c r="F25" s="39"/>
      <c r="G25" s="39"/>
      <c r="H25" s="39"/>
      <c r="I25" s="39"/>
    </row>
  </sheetData>
  <sheetProtection/>
  <mergeCells count="14">
    <mergeCell ref="A23:H23"/>
    <mergeCell ref="A2:I2"/>
    <mergeCell ref="E1:I1"/>
    <mergeCell ref="A9:I9"/>
    <mergeCell ref="A11:A12"/>
    <mergeCell ref="B11:B12"/>
    <mergeCell ref="C11:C12"/>
    <mergeCell ref="D11:D12"/>
    <mergeCell ref="E11:H11"/>
    <mergeCell ref="I11:I12"/>
    <mergeCell ref="A1:D1"/>
    <mergeCell ref="A3:I3"/>
    <mergeCell ref="A4:I4"/>
    <mergeCell ref="A5:I5"/>
  </mergeCells>
  <printOptions/>
  <pageMargins left="0.21" right="0.2" top="0.4" bottom="0.2" header="0.31496062992125984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Albins</dc:creator>
  <cp:keywords/>
  <dc:description/>
  <cp:lastModifiedBy>tamara</cp:lastModifiedBy>
  <cp:lastPrinted>2013-07-09T11:42:36Z</cp:lastPrinted>
  <dcterms:created xsi:type="dcterms:W3CDTF">2013-01-16T18:55:46Z</dcterms:created>
  <dcterms:modified xsi:type="dcterms:W3CDTF">2013-07-11T08:49:54Z</dcterms:modified>
  <cp:category/>
  <cp:version/>
  <cp:contentType/>
  <cp:contentStatus/>
</cp:coreProperties>
</file>