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tabRatio="875" activeTab="1"/>
  </bookViews>
  <sheets>
    <sheet name="Kopsavilkums " sheetId="1" r:id="rId1"/>
    <sheet name="Nr.1 Birznieki 1" sheetId="2" r:id="rId2"/>
    <sheet name="Nr.2 Birznieki 2" sheetId="3" r:id="rId3"/>
    <sheet name="Nr.3 Rīti 2" sheetId="4" r:id="rId4"/>
    <sheet name="Nr.4 Gaismas iela 5" sheetId="5" r:id="rId5"/>
    <sheet name="Nr.5 Baznīcas iela 5" sheetId="6" r:id="rId6"/>
    <sheet name="Nr.6. Meža iela 9" sheetId="7" r:id="rId7"/>
    <sheet name="Nr.7 Meža iela 8" sheetId="8" r:id="rId8"/>
  </sheets>
  <externalReferences>
    <externalReference r:id="rId11"/>
    <externalReference r:id="rId12"/>
  </externalReferences>
  <definedNames>
    <definedName name="_Print_titles">#REF!</definedName>
    <definedName name="_xlfn_IFERROR">NA()</definedName>
    <definedName name="ponipa">'[1]alph'!$F$8:$F$208</definedName>
    <definedName name="Ponipb">'[1]alph'!$G$7:$P$208</definedName>
    <definedName name="ponp">'[1]alph'!$C$7:$D$596</definedName>
    <definedName name="_xlnm.Print_Area" localSheetId="0">'Kopsavilkums '!$A$1:$G$31</definedName>
    <definedName name="_xlnm.Print_Area" localSheetId="1">'Nr.1 Birznieki 1'!$A$1:$O$40</definedName>
    <definedName name="_xlnm.Print_Area" localSheetId="2">'Nr.2 Birznieki 2'!$A$1:$O$40</definedName>
  </definedNames>
  <calcPr fullCalcOnLoad="1" fullPrecision="0"/>
</workbook>
</file>

<file path=xl/sharedStrings.xml><?xml version="1.0" encoding="utf-8"?>
<sst xmlns="http://schemas.openxmlformats.org/spreadsheetml/2006/main" count="396" uniqueCount="103">
  <si>
    <t>Nr.p.k.</t>
  </si>
  <si>
    <t>Vispārceltnieciskie darbi</t>
  </si>
  <si>
    <t>Darba nosaukums</t>
  </si>
  <si>
    <t>Mērvienība</t>
  </si>
  <si>
    <t>Daudzums</t>
  </si>
  <si>
    <t>Vienības izmaksas</t>
  </si>
  <si>
    <t>Kopā uz visu apjomu</t>
  </si>
  <si>
    <t>Laika norma   (c/h )</t>
  </si>
  <si>
    <t>Darba atmaksas likme (EUR/h )</t>
  </si>
  <si>
    <t>Darba alga (EUR)</t>
  </si>
  <si>
    <t>Materiāli (EUR)</t>
  </si>
  <si>
    <t>Mehānismi   (EUR)</t>
  </si>
  <si>
    <t>Kopā (EUR)</t>
  </si>
  <si>
    <t>Darbietilpība, c/st.</t>
  </si>
  <si>
    <t>Summa (EUR)</t>
  </si>
  <si>
    <t>Virsizdevumi un peļņa</t>
  </si>
  <si>
    <t xml:space="preserve">Pieskaitāmas  izmaksas </t>
  </si>
  <si>
    <t xml:space="preserve">Transporta izdevumi </t>
  </si>
  <si>
    <t>%</t>
  </si>
  <si>
    <t xml:space="preserve">Aizpilda pretendents </t>
  </si>
  <si>
    <t>Sagatavoja:</t>
  </si>
  <si>
    <t>Pārbaudija :</t>
  </si>
  <si>
    <t>Tiešās izmaksas kopā  10 = (1 +2+...+ 9)</t>
  </si>
  <si>
    <t>Tehniskās  specifikācijas            (C. sadaļa)</t>
  </si>
  <si>
    <t xml:space="preserve">objektam </t>
  </si>
  <si>
    <r>
      <t xml:space="preserve">Pasūtītājs: </t>
    </r>
    <r>
      <rPr>
        <sz val="12"/>
        <rFont val="Arial"/>
        <family val="2"/>
      </rPr>
      <t>SIA "Zeiferti", vienotais reģ. Nr.40003419183, "Zeiferti", Jaunolaine, Olaine pagasts, Olaines novads   LV -2127</t>
    </r>
  </si>
  <si>
    <t xml:space="preserve">Kopā </t>
  </si>
  <si>
    <t>Tāme Nr. 1</t>
  </si>
  <si>
    <r>
      <t>Izpildītājs:</t>
    </r>
  </si>
  <si>
    <t>Valsts soc. apdroš.  obligātās iemaksas 24,09%</t>
  </si>
  <si>
    <t>_______________________________ 2018. ___ _____________</t>
  </si>
  <si>
    <t xml:space="preserve">gab </t>
  </si>
  <si>
    <t>gab</t>
  </si>
  <si>
    <t xml:space="preserve">Izpilddokumentācijas sagatavošana </t>
  </si>
  <si>
    <t>Tāme Nr. 2</t>
  </si>
  <si>
    <t>Tāme Nr. 3</t>
  </si>
  <si>
    <t>Tāme Nr. 4</t>
  </si>
  <si>
    <t>Tāme Nr. 5</t>
  </si>
  <si>
    <t>Tāme Nr. 6</t>
  </si>
  <si>
    <t>Tāme Nr.7</t>
  </si>
  <si>
    <t>Tiešās izmaksas kopā  8 = (1 +2+...+ 7)</t>
  </si>
  <si>
    <t>Birznieki 1,  Jaunolaine</t>
  </si>
  <si>
    <t>Birznieki 2,  Jaunolaine</t>
  </si>
  <si>
    <t xml:space="preserve">Tāmes izmaksas kopā,bez PVN,  EUR  </t>
  </si>
  <si>
    <t>Nr. p.k.</t>
  </si>
  <si>
    <t>Izmaksas, bez PVN, kopā (8 =1+2… +7))</t>
  </si>
  <si>
    <t>PVN 21% (9= 8*0,21)</t>
  </si>
  <si>
    <t>Izmaksas kopā ieskaitot PVN (10= (8+9)</t>
  </si>
  <si>
    <t xml:space="preserve">Kopsavilkuma  tāme </t>
  </si>
  <si>
    <t>Objekti</t>
  </si>
  <si>
    <t>Tāmes Nr.</t>
  </si>
  <si>
    <t xml:space="preserve">Pieskaitāmās  izmaksas </t>
  </si>
  <si>
    <r>
      <t>Iepirkuma procedūra: "</t>
    </r>
    <r>
      <rPr>
        <b/>
        <sz val="12"/>
        <rFont val="Times New Roman"/>
        <family val="1"/>
      </rPr>
      <t>Daudzdzīvokļu māju koplietošanas telpu durvju bloku nomaiņas  darbi”</t>
    </r>
    <r>
      <rPr>
        <sz val="12"/>
        <rFont val="Times New Roman"/>
        <family val="1"/>
      </rPr>
      <t>,  iepirkuma IDN: SIA Z 2018/08.</t>
    </r>
  </si>
  <si>
    <r>
      <t>Iepirkuma procedūra: "</t>
    </r>
    <r>
      <rPr>
        <b/>
        <sz val="12"/>
        <rFont val="Times New Roman"/>
        <family val="1"/>
      </rPr>
      <t>Daudzdzīvokļu māju koplietošanas telpu durvju bloku   nomaiņas  darbi”</t>
    </r>
    <r>
      <rPr>
        <sz val="12"/>
        <rFont val="Times New Roman"/>
        <family val="1"/>
      </rPr>
      <t>,  iepirkuma IDN: SIA Z 2018/08.</t>
    </r>
  </si>
  <si>
    <t>Esošo durvju bloku demontāža</t>
  </si>
  <si>
    <t xml:space="preserve">Durvju bloku  apdares darbi un materiāli </t>
  </si>
  <si>
    <t>Tiešās izmaksas kopā  10 = (1 +2+...+7)</t>
  </si>
  <si>
    <r>
      <t>Iepirkuma procedūra: "</t>
    </r>
    <r>
      <rPr>
        <b/>
        <sz val="12"/>
        <rFont val="Times New Roman"/>
        <family val="1"/>
      </rPr>
      <t>Daudzdzīvokļu māju koplietošanas telpu durvju bloku  nomaiņas  darbi”</t>
    </r>
    <r>
      <rPr>
        <sz val="12"/>
        <rFont val="Times New Roman"/>
        <family val="1"/>
      </rPr>
      <t>,  iepirkuma IDN: SIA Z 2018/07.</t>
    </r>
  </si>
  <si>
    <r>
      <t>Iepirkuma procedūra: "</t>
    </r>
    <r>
      <rPr>
        <b/>
        <sz val="12"/>
        <rFont val="Times New Roman"/>
        <family val="1"/>
      </rPr>
      <t>Daudzdzīvokļu māju koplietošanas telpu durvju bloku  nomaiņas  darbi”</t>
    </r>
    <r>
      <rPr>
        <sz val="12"/>
        <rFont val="Times New Roman"/>
        <family val="1"/>
      </rPr>
      <t>,  iepirkuma IDN: SIA Z 2018/08.</t>
    </r>
  </si>
  <si>
    <t>Rīti 2,  Stūnīši</t>
  </si>
  <si>
    <t>Esošā durvju bloku demontāža</t>
  </si>
  <si>
    <t>Tiešās izmaksas kopā 7 = (1 +2+...+ 7)</t>
  </si>
  <si>
    <r>
      <t>Iepirkuma procedūra: "</t>
    </r>
    <r>
      <rPr>
        <b/>
        <sz val="12"/>
        <rFont val="Times New Roman"/>
        <family val="1"/>
      </rPr>
      <t>Daudzdzīvokļu māju koplietošanas telpu durvju bloku nomaiņa  darbi”</t>
    </r>
    <r>
      <rPr>
        <sz val="12"/>
        <rFont val="Times New Roman"/>
        <family val="1"/>
      </rPr>
      <t>,  iepirkuma IDN: SIA Z 2018/08.</t>
    </r>
  </si>
  <si>
    <r>
      <t xml:space="preserve">Darbu veids:  </t>
    </r>
    <r>
      <rPr>
        <sz val="12"/>
        <rFont val="Tahoma"/>
        <family val="2"/>
      </rPr>
      <t>Daudzdzīvokļu dzīvojamās mājas koplietošanas telpu durvju bloku  nomaiņa</t>
    </r>
  </si>
  <si>
    <t>Gaismas iela 5,  Stūnīši</t>
  </si>
  <si>
    <r>
      <t>Objekta adrese:</t>
    </r>
    <r>
      <rPr>
        <sz val="12"/>
        <color indexed="8"/>
        <rFont val="Tahoma"/>
        <family val="2"/>
      </rPr>
      <t xml:space="preserve">  Jaunolaine un Stūnīšu ciem</t>
    </r>
    <r>
      <rPr>
        <sz val="12"/>
        <rFont val="Tahoma"/>
        <family val="2"/>
      </rPr>
      <t xml:space="preserve">s , </t>
    </r>
    <r>
      <rPr>
        <sz val="12"/>
        <color indexed="8"/>
        <rFont val="Tahoma"/>
        <family val="2"/>
      </rPr>
      <t>Olaines pag, Olaines nov., LV-2127</t>
    </r>
  </si>
  <si>
    <t>Virsgaismas logi -paketes620 X920mm un 620 X1030mm</t>
  </si>
  <si>
    <t>Tiešās izmaksas kopā  9= (1 +2+...+8)</t>
  </si>
  <si>
    <r>
      <t>Iepirkuma procedūra: "</t>
    </r>
    <r>
      <rPr>
        <b/>
        <sz val="12"/>
        <rFont val="Times New Roman"/>
        <family val="1"/>
      </rPr>
      <t>Daudzdzīvokļu māju koplietošanas telpudurvju bloku  nomaiņas  darbi”</t>
    </r>
    <r>
      <rPr>
        <sz val="12"/>
        <rFont val="Times New Roman"/>
        <family val="1"/>
      </rPr>
      <t>,  iepirkuma IDN: SIA Z 2018/08.</t>
    </r>
  </si>
  <si>
    <r>
      <t xml:space="preserve">Darbu veids:  </t>
    </r>
    <r>
      <rPr>
        <sz val="12"/>
        <rFont val="Tahoma"/>
        <family val="2"/>
      </rPr>
      <t>Daudzdzīvokļu dzīvojamās mājas koplietošanas telpudurvju bloku nomaiņa</t>
    </r>
  </si>
  <si>
    <t>Baznīcas iela 5 Jaunolaine</t>
  </si>
  <si>
    <t>Tiešās izmaksas kopā  8= (1 +2+...+ 7)</t>
  </si>
  <si>
    <t>Meža iela 9,  Jaunolaine</t>
  </si>
  <si>
    <r>
      <t xml:space="preserve">Darbu veids:  </t>
    </r>
    <r>
      <rPr>
        <sz val="12"/>
        <rFont val="Tahoma"/>
        <family val="2"/>
      </rPr>
      <t>Daudzdzīvokļu dzīvojamās mājas koplietošanās telpu durvju bloku  nomaiņa</t>
    </r>
  </si>
  <si>
    <t>Meža iela 8,  Jaunolaine</t>
  </si>
  <si>
    <r>
      <t>Iepirkuma procedūra: "</t>
    </r>
    <r>
      <rPr>
        <b/>
        <sz val="12"/>
        <rFont val="Times New Roman"/>
        <family val="1"/>
      </rPr>
      <t>Daudzdzīvokļu māju koplietošanas telpudurvju bloju nomaiņas  darbi”</t>
    </r>
    <r>
      <rPr>
        <sz val="12"/>
        <rFont val="Times New Roman"/>
        <family val="1"/>
      </rPr>
      <t>,  iepirkuma IDN: SIA Z 2018/08.</t>
    </r>
  </si>
  <si>
    <t>Tiešās izmaksas kopā  8= (1 +2+...+7)</t>
  </si>
  <si>
    <r>
      <t>Objekta adrese:  Daudzdzīvokļu māja</t>
    </r>
    <r>
      <rPr>
        <b/>
        <sz val="12"/>
        <color indexed="10"/>
        <rFont val="Tahoma"/>
        <family val="2"/>
      </rPr>
      <t xml:space="preserve"> </t>
    </r>
    <r>
      <rPr>
        <sz val="12"/>
        <color indexed="10"/>
        <rFont val="Tahoma"/>
        <family val="2"/>
      </rPr>
      <t xml:space="preserve">Birznieki 1,  Jaunolaine, </t>
    </r>
    <r>
      <rPr>
        <sz val="12"/>
        <color indexed="8"/>
        <rFont val="Tahoma"/>
        <family val="2"/>
      </rPr>
      <t>Olaines pag., Olaines nov., LV-2127</t>
    </r>
  </si>
  <si>
    <r>
      <t xml:space="preserve">Jaunu kāpņu telpas un pagraba durvju bloka   </t>
    </r>
    <r>
      <rPr>
        <sz val="10"/>
        <color indexed="10"/>
        <rFont val="Arial"/>
        <family val="2"/>
      </rPr>
      <t>(2190 X2200) piegādes un uztādīšana .</t>
    </r>
    <r>
      <rPr>
        <sz val="10"/>
        <rFont val="Arial"/>
        <family val="2"/>
      </rPr>
      <t xml:space="preserve">Rūpnieciski izgatavotas  un krāsots   tērauda konstrukciju ārdurvju  bloks ar siltinājumu, konstrukcijas U=1,8 W/(m²K) (pagraba durvis 900 mm platas, kāpņu telpas durvis 800 mm platas. Starp  durvīm pildījums 420 mm)
 </t>
    </r>
  </si>
  <si>
    <r>
      <t xml:space="preserve"> Kāpņu telpas ieejas durvju aizvērējmehānisms, svaram līdz 100kg, un cita  durvju ekspluatācijai nepieciešamo furnitūru (cilindriskā slēdzene, durvju rokturis, mehānisms durvju fiksēšanai atvērtā stāvokli u.tt)</t>
    </r>
    <r>
      <rPr>
        <sz val="10"/>
        <rFont val="Arial"/>
        <family val="2"/>
      </rPr>
      <t xml:space="preserve">.   </t>
    </r>
  </si>
  <si>
    <t>Pagraba durvju  furnitūra,  ventilācijas reste, cilindriskā slēdzene, durvju rokturis, mehānisms durvju fiksēšanai atvērtā stāvokli u.t.t.</t>
  </si>
  <si>
    <r>
      <t>Objekta adrese:  Daudzdzīvokļu māja</t>
    </r>
    <r>
      <rPr>
        <b/>
        <sz val="12"/>
        <color indexed="10"/>
        <rFont val="Tahoma"/>
        <family val="2"/>
      </rPr>
      <t xml:space="preserve"> </t>
    </r>
    <r>
      <rPr>
        <sz val="12"/>
        <color indexed="10"/>
        <rFont val="Tahoma"/>
        <family val="2"/>
      </rPr>
      <t xml:space="preserve">Birznieki 2,  Jaunolaine, </t>
    </r>
    <r>
      <rPr>
        <sz val="12"/>
        <color indexed="8"/>
        <rFont val="Tahoma"/>
        <family val="2"/>
      </rPr>
      <t>Olaines pag., Olaines nov., LV-2127</t>
    </r>
  </si>
  <si>
    <r>
      <t xml:space="preserve">Jaunu kāpņu telpas un pagraba  durvju bloka   </t>
    </r>
    <r>
      <rPr>
        <sz val="10"/>
        <color indexed="10"/>
        <rFont val="Arial"/>
        <family val="2"/>
      </rPr>
      <t>(2270X2120) piegāde un uztādīšana .</t>
    </r>
    <r>
      <rPr>
        <sz val="10"/>
        <rFont val="Arial"/>
        <family val="2"/>
      </rPr>
      <t xml:space="preserve">Rūpnieciski izgatavots  un krāsots   tērauda konstrukciju ārdurvju  bloks ar siltinājumu, konstrukcijas U=1,8 W/(m²K) (pagraba durvis 880 mm platas, kāpņu telpas durvis 1030 mm platas. Starp  durvīm pildījums 140  mm)
 </t>
    </r>
  </si>
  <si>
    <r>
      <t xml:space="preserve"> Kāpņu telpas ieejas durvju aizvērējmehānisms, svaram līdz 100kg, un citu,  durvju ekspluatācijai nepieciešamo furnitūru (cilindriskā slēdzene, durvju rokturis, mehānisms durvju fiksēšanai atvērtā stāvokli u.tt)</t>
    </r>
    <r>
      <rPr>
        <sz val="10"/>
        <rFont val="Arial"/>
        <family val="2"/>
      </rPr>
      <t xml:space="preserve">.   </t>
    </r>
  </si>
  <si>
    <t>Pagraba durvju  furnitura,  ventilācijas reste, cilindriskā slēdzene, durvju rokturis, mehānisms durvju fiksēšanai atvērtā stāvokli u.t.t.</t>
  </si>
  <si>
    <r>
      <t>Objekta adrese:  Daudzdzīvokļu māja</t>
    </r>
    <r>
      <rPr>
        <b/>
        <sz val="12"/>
        <color indexed="10"/>
        <rFont val="Tahoma"/>
        <family val="2"/>
      </rPr>
      <t xml:space="preserve"> Rīti  2</t>
    </r>
    <r>
      <rPr>
        <sz val="12"/>
        <color indexed="10"/>
        <rFont val="Tahoma"/>
        <family val="2"/>
      </rPr>
      <t xml:space="preserve">,  Stūnīši, </t>
    </r>
    <r>
      <rPr>
        <sz val="12"/>
        <color indexed="8"/>
        <rFont val="Tahoma"/>
        <family val="2"/>
      </rPr>
      <t>Olaines pag., Olaines nov., LV-2127</t>
    </r>
  </si>
  <si>
    <r>
      <t xml:space="preserve">Jaunu kāpņu telpas   durvju bloka   </t>
    </r>
    <r>
      <rPr>
        <sz val="10"/>
        <color indexed="10"/>
        <rFont val="Arial"/>
        <family val="2"/>
      </rPr>
      <t>(2090 X1410) piegāde un uztādīšana .</t>
    </r>
    <r>
      <rPr>
        <sz val="10"/>
        <rFont val="Arial"/>
        <family val="2"/>
      </rPr>
      <t xml:space="preserve">Rūpnieciski izgatavots  un krāsots   tērauda konstrukciju ārdurvju  bloks ar  siltinājumu, konstrukcijas U=1,8 W/(m²K) (Durvju platums 960 mm s pildījums 450 mm).  </t>
    </r>
  </si>
  <si>
    <r>
      <t>Objekta adrese:  Daudzdzīvokļu māja</t>
    </r>
    <r>
      <rPr>
        <b/>
        <sz val="12"/>
        <color indexed="10"/>
        <rFont val="Tahoma"/>
        <family val="2"/>
      </rPr>
      <t xml:space="preserve"> Gaismas iela 5</t>
    </r>
    <r>
      <rPr>
        <sz val="12"/>
        <color indexed="10"/>
        <rFont val="Tahoma"/>
        <family val="2"/>
      </rPr>
      <t xml:space="preserve">, Stūnīši, </t>
    </r>
    <r>
      <rPr>
        <sz val="12"/>
        <color indexed="8"/>
        <rFont val="Tahoma"/>
        <family val="2"/>
      </rPr>
      <t>Olaines pag., Olaines nov., LV-2127</t>
    </r>
  </si>
  <si>
    <r>
      <t xml:space="preserve">Jaunu kāpņu telpas un pagraba  durvju bloka   </t>
    </r>
    <r>
      <rPr>
        <sz val="10"/>
        <color indexed="10"/>
        <rFont val="Arial"/>
        <family val="2"/>
      </rPr>
      <t>(2660X 2700) piegāde un uztādīšana .</t>
    </r>
    <r>
      <rPr>
        <sz val="10"/>
        <rFont val="Arial"/>
        <family val="2"/>
      </rPr>
      <t xml:space="preserve">Rūpnieciski izgatavots  un krāsots   tērauda konstrukciju ārdurvju  bloks ar siltinājumu, konstrukcijas U=1,8 W/(m²K) (Esošā  pagraba durvis 2040 X920 mm platas, kāpņu telpas durvis 2040X1030 mm platas. Starp  durvīm pildījums, virs durvīm  stikla virsgaismas logi -paketes620 X920mm un 620 X1030mm )
 </t>
    </r>
  </si>
  <si>
    <r>
      <t>Objekta adrese:  Daudzdzīvokļu māja</t>
    </r>
    <r>
      <rPr>
        <b/>
        <sz val="12"/>
        <color indexed="10"/>
        <rFont val="Tahoma"/>
        <family val="2"/>
      </rPr>
      <t xml:space="preserve"> </t>
    </r>
    <r>
      <rPr>
        <sz val="12"/>
        <color indexed="10"/>
        <rFont val="Tahoma"/>
        <family val="2"/>
      </rPr>
      <t xml:space="preserve">Baznīcas iela 5, Jaunolaine, </t>
    </r>
    <r>
      <rPr>
        <sz val="12"/>
        <color indexed="8"/>
        <rFont val="Tahoma"/>
        <family val="2"/>
      </rPr>
      <t>Olaines pag., Olaines nov., LV-2127</t>
    </r>
  </si>
  <si>
    <r>
      <t xml:space="preserve">Jaunu kāpņu telpas un pagraba  durvju bloka   </t>
    </r>
    <r>
      <rPr>
        <sz val="10"/>
        <color indexed="10"/>
        <rFont val="Arial"/>
        <family val="2"/>
      </rPr>
      <t>(2230X2090) piegāde  un uztādīšana .</t>
    </r>
    <r>
      <rPr>
        <sz val="10"/>
        <rFont val="Arial"/>
        <family val="2"/>
      </rPr>
      <t xml:space="preserve">Rūpnieciski izgatavots  un krāsots   tērauda konstrukciju ārdurvju  bloks ar siltinājumu, konstrukcijas U=1,8 W/(m²K) (pagraba durvis 880 mm platas, kāpņu telpas durvis 1080 mm platas)
 </t>
    </r>
  </si>
  <si>
    <r>
      <t xml:space="preserve"> Kāpņu telpas ieejas durvju aizvērējmehānisms, svaram līdz 100kg, un citu  durvju ekspluatācijai nepieciešamo furnitūru (cilindriskā slēdzene, durvju rokturis, mehānisms durvju fiksēšanai atvērtā stāvokli u.tt)</t>
    </r>
    <r>
      <rPr>
        <sz val="10"/>
        <rFont val="Arial"/>
        <family val="2"/>
      </rPr>
      <t xml:space="preserve">.   </t>
    </r>
  </si>
  <si>
    <r>
      <t xml:space="preserve">Objekta adrese:  Daudzdzīvokļu māja </t>
    </r>
    <r>
      <rPr>
        <b/>
        <sz val="12"/>
        <color indexed="10"/>
        <rFont val="Tahoma"/>
        <family val="2"/>
      </rPr>
      <t>Meža iela 9</t>
    </r>
    <r>
      <rPr>
        <sz val="12"/>
        <color indexed="10"/>
        <rFont val="Tahoma"/>
        <family val="2"/>
      </rPr>
      <t xml:space="preserve">  Jaunolaine, </t>
    </r>
    <r>
      <rPr>
        <sz val="12"/>
        <color indexed="8"/>
        <rFont val="Tahoma"/>
        <family val="2"/>
      </rPr>
      <t>Olaines pag., Olaines nov., LV-2127</t>
    </r>
  </si>
  <si>
    <t xml:space="preserve">Jaunu kāpņu telpas   durvju bloka   (2380X1000) piegāde un uztādīšana .Rūpnieciski izgatavots  un krāsots   tērauda konstrukciju ārdurvju  bloks ar  siltinājumu, konstrukcijas U=1,8 W/(m²K) (Vienas vērtnes augstums 2080 mm) </t>
  </si>
  <si>
    <t xml:space="preserve">Jaunu kāpņu telpas   durvju bloka   (2200X1000) piegāde un uztādīšana .Rūpnieciski izgatavots  un krāsots   tērauda konstrukciju ārdurvju  bloks ar  siltinājumu, konstrukcijas U=1,8 W/(m²K) (Vienas vērtnes augstums 2050 mm) </t>
  </si>
  <si>
    <r>
      <t>Jaunu kāpņu telpas un pagraba  durvju bloka   (</t>
    </r>
    <r>
      <rPr>
        <sz val="10"/>
        <color indexed="10"/>
        <rFont val="Arial"/>
        <family val="2"/>
      </rPr>
      <t>2840X2500) piegāde un uztādīšana .</t>
    </r>
    <r>
      <rPr>
        <sz val="10"/>
        <rFont val="Arial"/>
        <family val="2"/>
      </rPr>
      <t xml:space="preserve">Rūpnieciski izgatavots  un krāsots   tērauda konstrukciju ārdurvju  bloks ar siltinājumu, konstrukcijas U=1,8 W/(m²K) (Esošā  pagraba durvis2040X800 mm platas, kāpņu telpas durvis 2040X900mm platas. Starp  durvīm pildījums, virs durvīm  virsgaismas logi - stikla paketes  650 X800 un 650 X900. Durvis veras no vidus uz āru )
 </t>
    </r>
  </si>
  <si>
    <t>Virsgaismas logi - stikla paketes  650 X800 un 650 X900</t>
  </si>
  <si>
    <t>komplekts</t>
  </si>
  <si>
    <r>
      <t xml:space="preserve">Objekta adrese:  Daudzdzīvokļu māja </t>
    </r>
    <r>
      <rPr>
        <b/>
        <sz val="12"/>
        <color indexed="10"/>
        <rFont val="Tahoma"/>
        <family val="2"/>
      </rPr>
      <t>Meža iela 8</t>
    </r>
    <r>
      <rPr>
        <sz val="12"/>
        <color indexed="10"/>
        <rFont val="Tahoma"/>
        <family val="2"/>
      </rPr>
      <t xml:space="preserve">  Jaunolaine, </t>
    </r>
    <r>
      <rPr>
        <sz val="12"/>
        <color indexed="8"/>
        <rFont val="Tahoma"/>
        <family val="2"/>
      </rPr>
      <t>Olaines pag., Olaines nov., LV-2127</t>
    </r>
  </si>
  <si>
    <r>
      <t xml:space="preserve">Jaunu kāpņu telpas un pagraba durvju bloka   </t>
    </r>
    <r>
      <rPr>
        <sz val="10"/>
        <color indexed="10"/>
        <rFont val="Arial"/>
        <family val="2"/>
      </rPr>
      <t>(2100X2670) piegāde un uztādīšana .</t>
    </r>
    <r>
      <rPr>
        <sz val="10"/>
        <rFont val="Arial"/>
        <family val="2"/>
      </rPr>
      <t xml:space="preserve">Rūpnieciski izgatavots  un krāsots   tērauda konstrukciju ārdurvju  bloks ar siltinājumu, konstrukcijas U=1,8 W/(m²K) (Esošā  pagraba durvis 2040X800 mm, kāpņu telpas durvis ar divām vērtnēm 2040X420mm  (fiksējama)  un vērtnēm 2040X850mm . Starp  durvīm 500mm  plats pildījums). 
 </t>
    </r>
  </si>
  <si>
    <t>Pagraba durvju  furnitura,  ventilācijas reste, cilindriskā slēdzenei, durvju rokturis, mehānisms durvju fiksēšanai atvērtā stāvokli u.t.t.</t>
  </si>
  <si>
    <t xml:space="preserve">Būvgružu  savākšanas un utilizācijas izmaksas </t>
  </si>
  <si>
    <t xml:space="preserve">Būvgružu  savākšanas  un utilizācijas izmaksas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</si>
</sst>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(* #,##0.00_);_(* \(#,##0.00\);_(* \-??_);_(@_)"/>
    <numFmt numFmtId="171" formatCode="_-* #,##0.00_-;\-* #,##0.00_-;_-* \-??_-;_-@_-"/>
    <numFmt numFmtId="172" formatCode="_-[$€-2]\ * #,##0.00_-;\-[$€-2]\ * #,##0.00_-;_-[$€-2]\ * \-??_-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69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Baltic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b/>
      <sz val="11"/>
      <name val="Calibri"/>
      <family val="2"/>
    </font>
    <font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i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ahoma"/>
      <family val="2"/>
    </font>
  </fonts>
  <fills count="5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3" fillId="44" borderId="1" applyNumberFormat="0" applyAlignment="0" applyProtection="0"/>
    <xf numFmtId="0" fontId="51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46" borderId="2" applyNumberFormat="0" applyAlignment="0" applyProtection="0"/>
    <xf numFmtId="0" fontId="53" fillId="47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5" fillId="12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15" borderId="1" applyNumberFormat="0" applyAlignment="0" applyProtection="0"/>
    <xf numFmtId="0" fontId="61" fillId="49" borderId="2" applyNumberFormat="0" applyAlignment="0" applyProtection="0"/>
    <xf numFmtId="0" fontId="7" fillId="44" borderId="7" applyNumberFormat="0" applyAlignment="0" applyProtection="0"/>
    <xf numFmtId="0" fontId="8" fillId="0" borderId="8" applyNumberFormat="0" applyFill="0" applyAlignment="0" applyProtection="0"/>
    <xf numFmtId="0" fontId="5" fillId="12" borderId="0" applyNumberFormat="0" applyBorder="0" applyAlignment="0" applyProtection="0"/>
    <xf numFmtId="0" fontId="62" fillId="0" borderId="9" applyNumberFormat="0" applyFill="0" applyAlignment="0" applyProtection="0"/>
    <xf numFmtId="0" fontId="9" fillId="50" borderId="0" applyNumberFormat="0" applyBorder="0" applyAlignment="0" applyProtection="0"/>
    <xf numFmtId="0" fontId="63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64" fillId="46" borderId="11" applyNumberFormat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3" borderId="12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54" borderId="13" applyNumberFormat="0" applyAlignment="0" applyProtection="0"/>
    <xf numFmtId="0" fontId="15" fillId="0" borderId="14" applyNumberFormat="0" applyFill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99" applyFont="1" applyFill="1" applyAlignment="1">
      <alignment vertical="center"/>
      <protection/>
    </xf>
    <xf numFmtId="0" fontId="26" fillId="0" borderId="0" xfId="99" applyFont="1" applyFill="1" applyAlignment="1">
      <alignment vertical="center"/>
      <protection/>
    </xf>
    <xf numFmtId="0" fontId="25" fillId="0" borderId="19" xfId="99" applyFont="1" applyFill="1" applyBorder="1" applyAlignment="1">
      <alignment horizontal="center" vertical="center" textRotation="90" wrapText="1"/>
      <protection/>
    </xf>
    <xf numFmtId="0" fontId="27" fillId="0" borderId="20" xfId="99" applyFont="1" applyFill="1" applyBorder="1" applyAlignment="1">
      <alignment horizontal="center" vertical="center" textRotation="90" wrapText="1"/>
      <protection/>
    </xf>
    <xf numFmtId="0" fontId="25" fillId="0" borderId="20" xfId="99" applyFont="1" applyFill="1" applyBorder="1" applyAlignment="1">
      <alignment horizontal="center" vertical="center" textRotation="90" wrapText="1"/>
      <protection/>
    </xf>
    <xf numFmtId="0" fontId="25" fillId="0" borderId="21" xfId="99" applyFont="1" applyFill="1" applyBorder="1" applyAlignment="1">
      <alignment horizontal="center" vertical="center" textRotation="90" wrapText="1"/>
      <protection/>
    </xf>
    <xf numFmtId="0" fontId="26" fillId="0" borderId="22" xfId="99" applyFont="1" applyFill="1" applyBorder="1" applyAlignment="1">
      <alignment horizontal="center" vertical="center" wrapText="1"/>
      <protection/>
    </xf>
    <xf numFmtId="0" fontId="10" fillId="27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" fontId="0" fillId="0" borderId="22" xfId="102" applyNumberFormat="1" applyFont="1" applyFill="1" applyBorder="1" applyAlignment="1">
      <alignment horizontal="center" vertical="center" shrinkToFit="1"/>
      <protection/>
    </xf>
    <xf numFmtId="4" fontId="0" fillId="0" borderId="22" xfId="0" applyNumberFormat="1" applyFont="1" applyFill="1" applyBorder="1" applyAlignment="1">
      <alignment horizontal="center" vertical="center" shrinkToFit="1"/>
    </xf>
    <xf numFmtId="4" fontId="0" fillId="0" borderId="22" xfId="104" applyNumberFormat="1" applyFont="1" applyFill="1" applyBorder="1" applyAlignment="1">
      <alignment horizontal="center" vertical="center" shrinkToFit="1"/>
      <protection/>
    </xf>
    <xf numFmtId="4" fontId="0" fillId="0" borderId="22" xfId="114" applyNumberFormat="1" applyFont="1" applyFill="1" applyBorder="1" applyAlignment="1">
      <alignment horizontal="center" vertical="center" shrinkToFit="1"/>
      <protection/>
    </xf>
    <xf numFmtId="0" fontId="0" fillId="0" borderId="0" xfId="110" applyFont="1" applyFill="1" applyAlignment="1">
      <alignment vertical="center"/>
      <protection/>
    </xf>
    <xf numFmtId="4" fontId="0" fillId="0" borderId="22" xfId="109" applyNumberFormat="1" applyFont="1" applyFill="1" applyBorder="1" applyAlignment="1">
      <alignment horizontal="center" vertical="center"/>
      <protection/>
    </xf>
    <xf numFmtId="2" fontId="0" fillId="0" borderId="22" xfId="109" applyNumberFormat="1" applyFont="1" applyFill="1" applyBorder="1" applyAlignment="1">
      <alignment horizontal="center" vertical="center" wrapText="1"/>
      <protection/>
    </xf>
    <xf numFmtId="0" fontId="10" fillId="0" borderId="0" xfId="99" applyFont="1" applyFill="1" applyAlignment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shrinkToFit="1"/>
    </xf>
    <xf numFmtId="0" fontId="25" fillId="0" borderId="22" xfId="99" applyFont="1" applyFill="1" applyBorder="1" applyAlignment="1">
      <alignment horizontal="center" vertical="center" wrapText="1"/>
      <protection/>
    </xf>
    <xf numFmtId="0" fontId="22" fillId="0" borderId="0" xfId="110" applyFont="1" applyFill="1" applyAlignment="1">
      <alignment vertical="center"/>
      <protection/>
    </xf>
    <xf numFmtId="2" fontId="0" fillId="0" borderId="21" xfId="109" applyNumberFormat="1" applyFont="1" applyFill="1" applyBorder="1" applyAlignment="1">
      <alignment horizontal="center" vertical="center" wrapText="1"/>
      <protection/>
    </xf>
    <xf numFmtId="4" fontId="0" fillId="0" borderId="23" xfId="114" applyNumberFormat="1" applyFont="1" applyFill="1" applyBorder="1" applyAlignment="1">
      <alignment horizontal="center" vertical="center" shrinkToFit="1"/>
      <protection/>
    </xf>
    <xf numFmtId="4" fontId="0" fillId="55" borderId="24" xfId="114" applyNumberFormat="1" applyFont="1" applyFill="1" applyBorder="1" applyAlignment="1">
      <alignment horizontal="center" vertical="center" shrinkToFit="1"/>
      <protection/>
    </xf>
    <xf numFmtId="4" fontId="0" fillId="55" borderId="23" xfId="114" applyNumberFormat="1" applyFont="1" applyFill="1" applyBorder="1" applyAlignment="1">
      <alignment horizontal="center" vertical="center" shrinkToFit="1"/>
      <protection/>
    </xf>
    <xf numFmtId="4" fontId="0" fillId="55" borderId="25" xfId="114" applyNumberFormat="1" applyFont="1" applyFill="1" applyBorder="1" applyAlignment="1">
      <alignment horizontal="center" vertical="center" shrinkToFit="1"/>
      <protection/>
    </xf>
    <xf numFmtId="4" fontId="0" fillId="55" borderId="22" xfId="114" applyNumberFormat="1" applyFont="1" applyFill="1" applyBorder="1" applyAlignment="1">
      <alignment horizontal="center" vertical="center" shrinkToFit="1"/>
      <protection/>
    </xf>
    <xf numFmtId="4" fontId="28" fillId="56" borderId="26" xfId="0" applyNumberFormat="1" applyFont="1" applyFill="1" applyBorder="1" applyAlignment="1">
      <alignment/>
    </xf>
    <xf numFmtId="4" fontId="22" fillId="56" borderId="21" xfId="114" applyNumberFormat="1" applyFont="1" applyFill="1" applyBorder="1" applyAlignment="1">
      <alignment horizontal="center" vertical="center" shrinkToFit="1"/>
      <protection/>
    </xf>
    <xf numFmtId="4" fontId="22" fillId="0" borderId="23" xfId="114" applyNumberFormat="1" applyFont="1" applyFill="1" applyBorder="1" applyAlignment="1">
      <alignment horizontal="center" vertical="center" shrinkToFit="1"/>
      <protection/>
    </xf>
    <xf numFmtId="4" fontId="22" fillId="0" borderId="22" xfId="114" applyNumberFormat="1" applyFont="1" applyFill="1" applyBorder="1" applyAlignment="1">
      <alignment horizontal="center" vertical="center" shrinkToFit="1"/>
      <protection/>
    </xf>
    <xf numFmtId="0" fontId="29" fillId="0" borderId="0" xfId="100" applyFont="1" applyFill="1" applyBorder="1" applyAlignment="1" applyProtection="1">
      <alignment/>
      <protection hidden="1" locked="0"/>
    </xf>
    <xf numFmtId="0" fontId="29" fillId="0" borderId="0" xfId="100" applyFont="1" applyFill="1" applyBorder="1" applyAlignment="1" applyProtection="1">
      <alignment horizontal="center"/>
      <protection hidden="1" locked="0"/>
    </xf>
    <xf numFmtId="0" fontId="29" fillId="0" borderId="0" xfId="100" applyFont="1" applyFill="1" applyBorder="1" applyAlignment="1" applyProtection="1">
      <alignment horizontal="right"/>
      <protection hidden="1" locked="0"/>
    </xf>
    <xf numFmtId="49" fontId="32" fillId="0" borderId="0" xfId="100" applyNumberFormat="1" applyFont="1" applyAlignment="1">
      <alignment horizontal="left" vertical="center"/>
      <protection/>
    </xf>
    <xf numFmtId="0" fontId="29" fillId="0" borderId="0" xfId="100" applyFont="1" applyFill="1" applyAlignment="1">
      <alignment/>
      <protection/>
    </xf>
    <xf numFmtId="0" fontId="29" fillId="0" borderId="0" xfId="100" applyFont="1" applyFill="1" applyAlignment="1" applyProtection="1">
      <alignment/>
      <protection hidden="1" locked="0"/>
    </xf>
    <xf numFmtId="0" fontId="29" fillId="0" borderId="0" xfId="100" applyFont="1" applyAlignment="1" applyProtection="1">
      <alignment horizontal="center"/>
      <protection hidden="1" locked="0"/>
    </xf>
    <xf numFmtId="0" fontId="29" fillId="0" borderId="0" xfId="100" applyFont="1" applyAlignment="1" applyProtection="1">
      <alignment horizontal="center"/>
      <protection hidden="1" locked="0"/>
    </xf>
    <xf numFmtId="0" fontId="29" fillId="0" borderId="0" xfId="100" applyFont="1" applyAlignment="1" applyProtection="1">
      <alignment horizontal="right"/>
      <protection hidden="1" locked="0"/>
    </xf>
    <xf numFmtId="0" fontId="29" fillId="0" borderId="0" xfId="100" applyFont="1" applyAlignment="1" applyProtection="1">
      <alignment/>
      <protection hidden="1" locked="0"/>
    </xf>
    <xf numFmtId="49" fontId="33" fillId="0" borderId="0" xfId="100" applyNumberFormat="1" applyFont="1" applyAlignment="1">
      <alignment horizontal="left" vertical="center"/>
      <protection/>
    </xf>
    <xf numFmtId="0" fontId="34" fillId="0" borderId="0" xfId="100" applyFont="1" applyFill="1" applyAlignment="1">
      <alignment/>
      <protection/>
    </xf>
    <xf numFmtId="49" fontId="33" fillId="0" borderId="0" xfId="0" applyNumberFormat="1" applyFont="1" applyAlignment="1">
      <alignment horizontal="left" vertical="center"/>
    </xf>
    <xf numFmtId="0" fontId="29" fillId="0" borderId="0" xfId="0" applyFont="1" applyFill="1" applyAlignment="1" applyProtection="1">
      <alignment/>
      <protection hidden="1" locked="0"/>
    </xf>
    <xf numFmtId="49" fontId="33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horizontal="left" vertical="center"/>
    </xf>
    <xf numFmtId="0" fontId="34" fillId="0" borderId="0" xfId="100" applyFont="1" applyAlignment="1" applyProtection="1">
      <alignment/>
      <protection hidden="1" locked="0"/>
    </xf>
    <xf numFmtId="0" fontId="29" fillId="0" borderId="0" xfId="100" applyFont="1" applyAlignment="1" applyProtection="1">
      <alignment/>
      <protection hidden="1" locked="0"/>
    </xf>
    <xf numFmtId="0" fontId="34" fillId="0" borderId="0" xfId="100" applyFont="1" applyAlignment="1" applyProtection="1">
      <alignment horizontal="center"/>
      <protection hidden="1" locked="0"/>
    </xf>
    <xf numFmtId="0" fontId="29" fillId="0" borderId="0" xfId="100" applyFont="1" applyFill="1" applyAlignment="1" applyProtection="1">
      <alignment/>
      <protection hidden="1" locked="0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/>
    </xf>
    <xf numFmtId="0" fontId="68" fillId="0" borderId="0" xfId="100" applyFont="1" applyFill="1" applyBorder="1" applyAlignment="1" applyProtection="1">
      <alignment horizontal="center"/>
      <protection hidden="1" locked="0"/>
    </xf>
    <xf numFmtId="0" fontId="35" fillId="0" borderId="0" xfId="100" applyFont="1" applyFill="1" applyBorder="1" applyAlignment="1" applyProtection="1">
      <alignment/>
      <protection hidden="1" locked="0"/>
    </xf>
    <xf numFmtId="0" fontId="36" fillId="0" borderId="0" xfId="100" applyFont="1" applyFill="1" applyBorder="1" applyAlignment="1" applyProtection="1">
      <alignment horizontal="center"/>
      <protection hidden="1" locked="0"/>
    </xf>
    <xf numFmtId="0" fontId="35" fillId="0" borderId="0" xfId="100" applyFont="1" applyFill="1" applyBorder="1" applyAlignment="1" applyProtection="1">
      <alignment horizontal="center"/>
      <protection hidden="1" locked="0"/>
    </xf>
    <xf numFmtId="0" fontId="35" fillId="0" borderId="0" xfId="100" applyFont="1" applyFill="1" applyBorder="1" applyAlignment="1" applyProtection="1">
      <alignment horizontal="right"/>
      <protection hidden="1" locked="0"/>
    </xf>
    <xf numFmtId="0" fontId="0" fillId="0" borderId="26" xfId="0" applyFont="1" applyFill="1" applyBorder="1" applyAlignment="1">
      <alignment horizontal="center" vertical="center" wrapText="1"/>
    </xf>
    <xf numFmtId="0" fontId="34" fillId="0" borderId="0" xfId="100" applyFont="1" applyFill="1" applyBorder="1" applyAlignment="1" applyProtection="1">
      <alignment/>
      <protection hidden="1" locked="0"/>
    </xf>
    <xf numFmtId="4" fontId="0" fillId="55" borderId="20" xfId="114" applyNumberFormat="1" applyFont="1" applyFill="1" applyBorder="1" applyAlignment="1">
      <alignment horizontal="center" vertical="center" shrinkToFit="1"/>
      <protection/>
    </xf>
    <xf numFmtId="4" fontId="0" fillId="55" borderId="21" xfId="114" applyNumberFormat="1" applyFont="1" applyFill="1" applyBorder="1" applyAlignment="1">
      <alignment horizontal="center" vertical="center" shrinkToFit="1"/>
      <protection/>
    </xf>
    <xf numFmtId="4" fontId="0" fillId="0" borderId="21" xfId="109" applyNumberFormat="1" applyFont="1" applyFill="1" applyBorder="1" applyAlignment="1">
      <alignment horizontal="center" vertical="center"/>
      <protection/>
    </xf>
    <xf numFmtId="0" fontId="0" fillId="55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ill="1" applyBorder="1" applyAlignment="1">
      <alignment wrapText="1"/>
    </xf>
    <xf numFmtId="0" fontId="25" fillId="0" borderId="0" xfId="99" applyFont="1" applyFill="1" applyBorder="1" applyAlignment="1">
      <alignment vertical="center" textRotation="90" wrapText="1"/>
      <protection/>
    </xf>
    <xf numFmtId="0" fontId="25" fillId="0" borderId="0" xfId="99" applyFont="1" applyFill="1" applyBorder="1" applyAlignment="1">
      <alignment horizontal="center" vertical="center" wrapText="1"/>
      <protection/>
    </xf>
    <xf numFmtId="0" fontId="25" fillId="0" borderId="0" xfId="99" applyFont="1" applyFill="1" applyBorder="1" applyAlignment="1">
      <alignment horizontal="center" vertical="center" textRotation="90" wrapText="1"/>
      <protection/>
    </xf>
    <xf numFmtId="0" fontId="27" fillId="0" borderId="0" xfId="99" applyFont="1" applyFill="1" applyBorder="1" applyAlignment="1">
      <alignment horizontal="center" vertical="center" textRotation="90" wrapText="1"/>
      <protection/>
    </xf>
    <xf numFmtId="1" fontId="0" fillId="0" borderId="0" xfId="0" applyNumberFormat="1" applyFont="1" applyFill="1" applyBorder="1" applyAlignment="1">
      <alignment horizontal="center" vertical="center" shrinkToFit="1"/>
    </xf>
    <xf numFmtId="4" fontId="0" fillId="0" borderId="0" xfId="102" applyNumberFormat="1" applyFont="1" applyFill="1" applyBorder="1" applyAlignment="1">
      <alignment horizontal="center" vertical="center" shrinkToFit="1"/>
      <protection/>
    </xf>
    <xf numFmtId="4" fontId="0" fillId="0" borderId="0" xfId="0" applyNumberFormat="1" applyFont="1" applyFill="1" applyBorder="1" applyAlignment="1">
      <alignment horizontal="center" vertical="center" shrinkToFit="1"/>
    </xf>
    <xf numFmtId="4" fontId="0" fillId="0" borderId="0" xfId="104" applyNumberFormat="1" applyFont="1" applyFill="1" applyBorder="1" applyAlignment="1">
      <alignment horizontal="center" vertical="center" shrinkToFit="1"/>
      <protection/>
    </xf>
    <xf numFmtId="4" fontId="0" fillId="0" borderId="0" xfId="114" applyNumberFormat="1" applyFont="1" applyFill="1" applyBorder="1" applyAlignment="1">
      <alignment horizontal="center" vertical="center" shrinkToFit="1"/>
      <protection/>
    </xf>
    <xf numFmtId="173" fontId="0" fillId="0" borderId="0" xfId="0" applyNumberFormat="1" applyFont="1" applyFill="1" applyBorder="1" applyAlignment="1">
      <alignment horizontal="center" vertical="center" shrinkToFit="1"/>
    </xf>
    <xf numFmtId="4" fontId="0" fillId="0" borderId="0" xfId="109" applyNumberFormat="1" applyFont="1" applyFill="1" applyBorder="1" applyAlignment="1">
      <alignment horizontal="center" vertical="center"/>
      <protection/>
    </xf>
    <xf numFmtId="2" fontId="0" fillId="0" borderId="0" xfId="109" applyNumberFormat="1" applyFont="1" applyFill="1" applyBorder="1" applyAlignment="1">
      <alignment horizontal="center" vertical="center" wrapText="1"/>
      <protection/>
    </xf>
    <xf numFmtId="0" fontId="25" fillId="0" borderId="26" xfId="99" applyFont="1" applyFill="1" applyBorder="1" applyAlignment="1">
      <alignment horizontal="center" vertical="center" wrapText="1"/>
      <protection/>
    </xf>
    <xf numFmtId="0" fontId="26" fillId="0" borderId="26" xfId="99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21" fillId="0" borderId="26" xfId="0" applyFont="1" applyBorder="1" applyAlignment="1">
      <alignment horizontal="left" wrapText="1"/>
    </xf>
    <xf numFmtId="4" fontId="21" fillId="55" borderId="26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1" fillId="55" borderId="26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wrapText="1"/>
    </xf>
    <xf numFmtId="4" fontId="21" fillId="0" borderId="26" xfId="0" applyNumberFormat="1" applyFont="1" applyFill="1" applyBorder="1" applyAlignment="1" applyProtection="1">
      <alignment horizontal="right" vertical="center"/>
      <protection/>
    </xf>
    <xf numFmtId="4" fontId="23" fillId="0" borderId="26" xfId="0" applyNumberFormat="1" applyFont="1" applyFill="1" applyBorder="1" applyAlignment="1" applyProtection="1">
      <alignment horizontal="right" vertical="center"/>
      <protection/>
    </xf>
    <xf numFmtId="1" fontId="22" fillId="0" borderId="0" xfId="0" applyNumberFormat="1" applyFont="1" applyFill="1" applyBorder="1" applyAlignment="1">
      <alignment horizontal="center" vertical="center" shrinkToFit="1"/>
    </xf>
    <xf numFmtId="4" fontId="22" fillId="0" borderId="0" xfId="109" applyNumberFormat="1" applyFont="1" applyFill="1" applyBorder="1" applyAlignment="1">
      <alignment horizontal="center" vertical="center"/>
      <protection/>
    </xf>
    <xf numFmtId="2" fontId="22" fillId="0" borderId="0" xfId="109" applyNumberFormat="1" applyFont="1" applyFill="1" applyBorder="1" applyAlignment="1">
      <alignment horizontal="center" vertical="center" wrapText="1"/>
      <protection/>
    </xf>
    <xf numFmtId="4" fontId="22" fillId="0" borderId="0" xfId="0" applyNumberFormat="1" applyFont="1" applyFill="1" applyBorder="1" applyAlignment="1">
      <alignment horizontal="center" vertical="center" shrinkToFit="1"/>
    </xf>
    <xf numFmtId="4" fontId="22" fillId="0" borderId="0" xfId="104" applyNumberFormat="1" applyFont="1" applyFill="1" applyBorder="1" applyAlignment="1">
      <alignment horizontal="center" vertical="center" shrinkToFit="1"/>
      <protection/>
    </xf>
    <xf numFmtId="4" fontId="22" fillId="0" borderId="0" xfId="114" applyNumberFormat="1" applyFont="1" applyFill="1" applyBorder="1" applyAlignment="1">
      <alignment horizontal="center" vertical="center" shrinkToFit="1"/>
      <protection/>
    </xf>
    <xf numFmtId="0" fontId="23" fillId="0" borderId="26" xfId="0" applyFont="1" applyFill="1" applyBorder="1" applyAlignment="1" applyProtection="1">
      <alignment horizontal="right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4" fontId="22" fillId="0" borderId="0" xfId="109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wrapText="1"/>
    </xf>
    <xf numFmtId="0" fontId="34" fillId="0" borderId="0" xfId="100" applyFont="1" applyAlignment="1" applyProtection="1">
      <alignment horizontal="center"/>
      <protection hidden="1" locked="0"/>
    </xf>
    <xf numFmtId="0" fontId="31" fillId="0" borderId="0" xfId="0" applyFont="1" applyAlignment="1">
      <alignment/>
    </xf>
    <xf numFmtId="0" fontId="23" fillId="0" borderId="0" xfId="0" applyFont="1" applyAlignment="1">
      <alignment vertical="top"/>
    </xf>
    <xf numFmtId="0" fontId="29" fillId="0" borderId="0" xfId="100" applyFont="1" applyFill="1" applyBorder="1" applyAlignment="1" applyProtection="1">
      <alignment wrapText="1"/>
      <protection hidden="1" locked="0"/>
    </xf>
    <xf numFmtId="0" fontId="31" fillId="0" borderId="0" xfId="0" applyFont="1" applyAlignment="1">
      <alignment wrapText="1"/>
    </xf>
    <xf numFmtId="1" fontId="0" fillId="0" borderId="26" xfId="0" applyNumberFormat="1" applyFont="1" applyFill="1" applyBorder="1" applyAlignment="1">
      <alignment horizontal="center" vertical="center" shrinkToFit="1"/>
    </xf>
    <xf numFmtId="4" fontId="0" fillId="0" borderId="26" xfId="102" applyNumberFormat="1" applyFont="1" applyFill="1" applyBorder="1" applyAlignment="1">
      <alignment horizontal="center" vertical="center" shrinkToFit="1"/>
      <protection/>
    </xf>
    <xf numFmtId="4" fontId="0" fillId="0" borderId="26" xfId="0" applyNumberFormat="1" applyFont="1" applyFill="1" applyBorder="1" applyAlignment="1">
      <alignment horizontal="center" vertical="center" shrinkToFit="1"/>
    </xf>
    <xf numFmtId="173" fontId="0" fillId="0" borderId="26" xfId="0" applyNumberFormat="1" applyFont="1" applyFill="1" applyBorder="1" applyAlignment="1">
      <alignment horizontal="center" vertical="center" shrinkToFit="1"/>
    </xf>
    <xf numFmtId="4" fontId="0" fillId="0" borderId="26" xfId="109" applyNumberFormat="1" applyFont="1" applyFill="1" applyBorder="1" applyAlignment="1">
      <alignment horizontal="center" vertical="center"/>
      <protection/>
    </xf>
    <xf numFmtId="2" fontId="0" fillId="0" borderId="26" xfId="109" applyNumberFormat="1" applyFont="1" applyFill="1" applyBorder="1" applyAlignment="1">
      <alignment horizontal="center" vertical="center" wrapText="1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 locked="0"/>
    </xf>
    <xf numFmtId="4" fontId="0" fillId="0" borderId="26" xfId="109" applyNumberFormat="1" applyFont="1" applyFill="1" applyBorder="1" applyAlignment="1">
      <alignment horizontal="center" vertical="center" wrapText="1"/>
      <protection/>
    </xf>
    <xf numFmtId="0" fontId="25" fillId="0" borderId="26" xfId="99" applyFont="1" applyFill="1" applyBorder="1" applyAlignment="1">
      <alignment horizontal="center" vertical="center" textRotation="90" wrapText="1"/>
      <protection/>
    </xf>
    <xf numFmtId="0" fontId="27" fillId="0" borderId="26" xfId="99" applyFont="1" applyFill="1" applyBorder="1" applyAlignment="1">
      <alignment horizontal="center" vertical="center" textRotation="90" wrapText="1"/>
      <protection/>
    </xf>
    <xf numFmtId="0" fontId="10" fillId="27" borderId="26" xfId="0" applyFont="1" applyFill="1" applyBorder="1" applyAlignment="1">
      <alignment horizontal="left" vertical="center"/>
    </xf>
    <xf numFmtId="4" fontId="0" fillId="0" borderId="26" xfId="104" applyNumberFormat="1" applyFont="1" applyFill="1" applyBorder="1" applyAlignment="1">
      <alignment horizontal="center" vertical="center" shrinkToFit="1"/>
      <protection/>
    </xf>
    <xf numFmtId="4" fontId="0" fillId="0" borderId="26" xfId="114" applyNumberFormat="1" applyFont="1" applyFill="1" applyBorder="1" applyAlignment="1">
      <alignment horizontal="center" vertical="center" shrinkToFit="1"/>
      <protection/>
    </xf>
    <xf numFmtId="0" fontId="21" fillId="0" borderId="26" xfId="0" applyFont="1" applyFill="1" applyBorder="1" applyAlignment="1">
      <alignment horizontal="right" vertical="center" wrapText="1"/>
    </xf>
    <xf numFmtId="0" fontId="22" fillId="0" borderId="26" xfId="0" applyFont="1" applyBorder="1" applyAlignment="1">
      <alignment horizontal="center"/>
    </xf>
    <xf numFmtId="0" fontId="22" fillId="55" borderId="26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left" vertical="top" wrapText="1"/>
    </xf>
    <xf numFmtId="2" fontId="0" fillId="0" borderId="20" xfId="109" applyNumberFormat="1" applyFont="1" applyFill="1" applyBorder="1" applyAlignment="1">
      <alignment horizontal="center" vertical="center" wrapText="1"/>
      <protection/>
    </xf>
    <xf numFmtId="2" fontId="0" fillId="0" borderId="25" xfId="109" applyNumberFormat="1" applyFont="1" applyFill="1" applyBorder="1" applyAlignment="1">
      <alignment horizontal="center" vertical="center" wrapText="1"/>
      <protection/>
    </xf>
    <xf numFmtId="0" fontId="41" fillId="0" borderId="26" xfId="0" applyFont="1" applyFill="1" applyBorder="1" applyAlignment="1" applyProtection="1">
      <alignment horizontal="center" vertical="center"/>
      <protection/>
    </xf>
    <xf numFmtId="0" fontId="23" fillId="0" borderId="26" xfId="0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right" vertical="center" wrapText="1"/>
    </xf>
    <xf numFmtId="0" fontId="22" fillId="0" borderId="26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40" fillId="0" borderId="26" xfId="99" applyFont="1" applyFill="1" applyBorder="1" applyAlignment="1">
      <alignment horizontal="center" vertical="center" wrapText="1"/>
      <protection/>
    </xf>
    <xf numFmtId="0" fontId="28" fillId="0" borderId="27" xfId="0" applyFont="1" applyBorder="1" applyAlignment="1">
      <alignment horizontal="right"/>
    </xf>
    <xf numFmtId="0" fontId="28" fillId="0" borderId="26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0" fillId="0" borderId="26" xfId="0" applyBorder="1" applyAlignment="1">
      <alignment/>
    </xf>
    <xf numFmtId="0" fontId="22" fillId="56" borderId="27" xfId="0" applyFont="1" applyFill="1" applyBorder="1" applyAlignment="1" quotePrefix="1">
      <alignment horizontal="right"/>
    </xf>
    <xf numFmtId="0" fontId="0" fillId="56" borderId="26" xfId="0" applyFill="1" applyBorder="1" applyAlignment="1">
      <alignment/>
    </xf>
    <xf numFmtId="0" fontId="24" fillId="27" borderId="28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 horizontal="center" vertical="center"/>
    </xf>
    <xf numFmtId="0" fontId="24" fillId="27" borderId="25" xfId="0" applyFont="1" applyFill="1" applyBorder="1" applyAlignment="1">
      <alignment horizontal="center" vertical="center"/>
    </xf>
    <xf numFmtId="0" fontId="28" fillId="56" borderId="30" xfId="0" applyFont="1" applyFill="1" applyBorder="1" applyAlignment="1">
      <alignment horizontal="right"/>
    </xf>
    <xf numFmtId="0" fontId="28" fillId="56" borderId="27" xfId="0" applyFont="1" applyFill="1" applyBorder="1" applyAlignment="1">
      <alignment horizontal="right"/>
    </xf>
    <xf numFmtId="0" fontId="24" fillId="27" borderId="30" xfId="0" applyFont="1" applyFill="1" applyBorder="1" applyAlignment="1">
      <alignment horizontal="center" vertical="center"/>
    </xf>
    <xf numFmtId="0" fontId="24" fillId="27" borderId="27" xfId="0" applyFont="1" applyFill="1" applyBorder="1" applyAlignment="1">
      <alignment horizontal="center" vertical="center"/>
    </xf>
    <xf numFmtId="0" fontId="25" fillId="0" borderId="22" xfId="99" applyFont="1" applyFill="1" applyBorder="1" applyAlignment="1">
      <alignment horizontal="center" vertical="center" textRotation="90" wrapText="1"/>
      <protection/>
    </xf>
    <xf numFmtId="0" fontId="25" fillId="0" borderId="21" xfId="99" applyFont="1" applyFill="1" applyBorder="1" applyAlignment="1">
      <alignment horizontal="center" vertical="center" wrapText="1"/>
      <protection/>
    </xf>
    <xf numFmtId="0" fontId="23" fillId="0" borderId="31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3" fillId="0" borderId="31" xfId="0" applyFont="1" applyBorder="1" applyAlignment="1">
      <alignment horizontal="left" vertical="top"/>
    </xf>
    <xf numFmtId="0" fontId="24" fillId="27" borderId="2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25" fillId="0" borderId="26" xfId="99" applyFont="1" applyFill="1" applyBorder="1" applyAlignment="1">
      <alignment horizontal="center" vertical="center" textRotation="90" wrapText="1"/>
      <protection/>
    </xf>
    <xf numFmtId="0" fontId="25" fillId="0" borderId="26" xfId="99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wrapText="1"/>
    </xf>
  </cellXfs>
  <cellStyles count="127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omma 2" xfId="70"/>
    <cellStyle name="Comma 2 2" xfId="71"/>
    <cellStyle name="Comma 4" xfId="72"/>
    <cellStyle name="Comma 5" xfId="73"/>
    <cellStyle name="Currency" xfId="74"/>
    <cellStyle name="Currency [0]" xfId="75"/>
    <cellStyle name="Euro" xfId="76"/>
    <cellStyle name="Explanatory Text" xfId="77"/>
    <cellStyle name="Followed Hyperlink" xfId="78"/>
    <cellStyle name="Good" xfId="79"/>
    <cellStyle name="Good 2" xfId="80"/>
    <cellStyle name="Heading 1" xfId="81"/>
    <cellStyle name="Heading 2" xfId="82"/>
    <cellStyle name="Heading 3" xfId="83"/>
    <cellStyle name="Heading 4" xfId="84"/>
    <cellStyle name="Hyperlink" xfId="85"/>
    <cellStyle name="Ievade" xfId="86"/>
    <cellStyle name="Input" xfId="87"/>
    <cellStyle name="Izvade" xfId="88"/>
    <cellStyle name="Kopsumma" xfId="89"/>
    <cellStyle name="Labs" xfId="90"/>
    <cellStyle name="Linked Cell" xfId="91"/>
    <cellStyle name="Neitrāls" xfId="92"/>
    <cellStyle name="Neutral" xfId="93"/>
    <cellStyle name="Normal 10 4" xfId="94"/>
    <cellStyle name="Normal 11" xfId="95"/>
    <cellStyle name="Normal 12" xfId="96"/>
    <cellStyle name="Normal 12 2" xfId="97"/>
    <cellStyle name="Normal 12 4" xfId="98"/>
    <cellStyle name="Normal 2" xfId="99"/>
    <cellStyle name="Normal 2 2" xfId="100"/>
    <cellStyle name="Normal 2 2 2" xfId="101"/>
    <cellStyle name="Normal 2 3" xfId="102"/>
    <cellStyle name="Normal 2_Klaipedas_94" xfId="103"/>
    <cellStyle name="Normal 3" xfId="104"/>
    <cellStyle name="Normal 3 2" xfId="105"/>
    <cellStyle name="Normal 38" xfId="106"/>
    <cellStyle name="Normal 4" xfId="107"/>
    <cellStyle name="Normal 4 2" xfId="108"/>
    <cellStyle name="Normal 5" xfId="109"/>
    <cellStyle name="Normal 5 2" xfId="110"/>
    <cellStyle name="Normal 6" xfId="111"/>
    <cellStyle name="Normal 6 2" xfId="112"/>
    <cellStyle name="Normal 7" xfId="113"/>
    <cellStyle name="Normal_AD-SLIMNICA" xfId="114"/>
    <cellStyle name="Nosaukums" xfId="115"/>
    <cellStyle name="Note" xfId="116"/>
    <cellStyle name="Output" xfId="117"/>
    <cellStyle name="Parastais 2" xfId="118"/>
    <cellStyle name="Parastais_Lapa2" xfId="119"/>
    <cellStyle name="Paskaidrojošs teksts" xfId="120"/>
    <cellStyle name="Pārbaudes šūna" xfId="121"/>
    <cellStyle name="Percent" xfId="122"/>
    <cellStyle name="Percent 2" xfId="123"/>
    <cellStyle name="Piezīme" xfId="124"/>
    <cellStyle name="Saistītā šūna" xfId="125"/>
    <cellStyle name="Slikts" xfId="126"/>
    <cellStyle name="Stils 1" xfId="127"/>
    <cellStyle name="Style 1" xfId="128"/>
    <cellStyle name="Style 1 1" xfId="129"/>
    <cellStyle name="TableStyleLight1" xfId="130"/>
    <cellStyle name="Title" xfId="131"/>
    <cellStyle name="Total" xfId="132"/>
    <cellStyle name="Virsraksts 1" xfId="133"/>
    <cellStyle name="Virsraksts 2" xfId="134"/>
    <cellStyle name="Virsraksts 3" xfId="135"/>
    <cellStyle name="Virsraksts 4" xfId="136"/>
    <cellStyle name="Warning Text" xfId="137"/>
    <cellStyle name="Обычный_Gulbene siltinashana kor" xfId="138"/>
    <cellStyle name="Стиль 1" xfId="139"/>
    <cellStyle name="Финансовый_Gulbene siltinashana kor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Agroprojekts\My%20Documents\APREKINIs\_FORMULAS\potreblenie_voda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dijs\dati%20(s)\DOCUME~1\XPUSER~1\LOCALS~1\Temp\Rar$DI00.344\Tame%20Graudu%2020%20-%2023.12.2009%20AVK%20bez%20siltinasa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вет"/>
      <sheetName val="Расчет по СНиП(пример)"/>
      <sheetName val="Расчет по СНиП(пример душ)"/>
      <sheetName val="Расчет по СНиП(общ)"/>
      <sheetName val="al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urs"/>
      <sheetName val="pask"/>
      <sheetName val="K"/>
      <sheetName val="KPDV"/>
      <sheetName val="A-1"/>
      <sheetName val="A-2"/>
      <sheetName val="A-3;6;9"/>
      <sheetName val="A-4;7;10"/>
      <sheetName val="A-5;8;11"/>
      <sheetName val="A-12"/>
      <sheetName val="A-13;55"/>
      <sheetName val="A-14;26;28;40;56"/>
      <sheetName val="A-15;16;29;30;43"/>
      <sheetName val="A-17;19;20;22;23;25;31;34;"/>
      <sheetName val="A-18;21;24;32;35;38"/>
      <sheetName val="A-27;41"/>
      <sheetName val="A-44"/>
      <sheetName val="A-45;48;51"/>
      <sheetName val="A-46;49;52"/>
      <sheetName val="A-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15.00390625" style="0" customWidth="1"/>
    <col min="3" max="3" width="40.140625" style="0" customWidth="1"/>
    <col min="4" max="4" width="24.00390625" style="0" customWidth="1"/>
    <col min="5" max="5" width="18.421875" style="0" customWidth="1"/>
  </cols>
  <sheetData>
    <row r="1" spans="2:18" ht="15">
      <c r="B1" s="33"/>
      <c r="C1" s="63" t="s">
        <v>23</v>
      </c>
      <c r="D1" s="33"/>
      <c r="E1" s="57" t="s">
        <v>19</v>
      </c>
      <c r="F1" s="34"/>
      <c r="G1" s="34"/>
      <c r="H1" s="34"/>
      <c r="I1" s="34"/>
      <c r="J1" s="34"/>
      <c r="K1" s="34"/>
      <c r="L1" s="34"/>
      <c r="O1" s="34"/>
      <c r="P1" s="34"/>
      <c r="Q1" s="33"/>
      <c r="R1" s="33"/>
    </row>
    <row r="2" spans="1:18" ht="15.75" customHeight="1">
      <c r="A2" s="135" t="s">
        <v>52</v>
      </c>
      <c r="B2" s="135"/>
      <c r="C2" s="135"/>
      <c r="D2" s="135"/>
      <c r="E2" s="135"/>
      <c r="F2" s="135"/>
      <c r="G2" s="135"/>
      <c r="H2" s="104"/>
      <c r="I2" s="104"/>
      <c r="J2" s="104"/>
      <c r="K2" s="104"/>
      <c r="L2" s="104"/>
      <c r="M2" s="104"/>
      <c r="N2" s="104"/>
      <c r="O2" s="104"/>
      <c r="P2" s="104"/>
      <c r="Q2" s="34"/>
      <c r="R2" s="35"/>
    </row>
    <row r="3" spans="2:18" ht="1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2:18" ht="15">
      <c r="B4" s="36"/>
      <c r="C4" s="105" t="s">
        <v>48</v>
      </c>
      <c r="D4" s="38"/>
      <c r="E4" s="38"/>
      <c r="F4" s="39"/>
      <c r="H4" s="39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2:18" ht="16.5" customHeight="1">
      <c r="B5" s="43"/>
      <c r="C5" s="44"/>
      <c r="D5" s="45"/>
      <c r="E5" s="46"/>
      <c r="F5" s="39"/>
      <c r="G5" s="39"/>
      <c r="H5" s="39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spans="1:17" ht="16.5" customHeight="1">
      <c r="A6" s="47" t="s">
        <v>65</v>
      </c>
      <c r="B6" s="47"/>
      <c r="C6" s="47"/>
      <c r="D6" s="4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">
      <c r="A7" s="43"/>
      <c r="B7" s="44"/>
      <c r="C7" s="49"/>
      <c r="D7" s="50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s="42" customFormat="1" ht="15">
      <c r="A8" s="51" t="s">
        <v>63</v>
      </c>
      <c r="B8" s="51"/>
      <c r="C8" s="51"/>
      <c r="D8" s="52"/>
      <c r="E8" s="52"/>
      <c r="F8" s="52"/>
      <c r="G8" s="39"/>
      <c r="H8" s="40"/>
      <c r="I8" s="53"/>
      <c r="J8" s="40"/>
      <c r="K8" s="40"/>
      <c r="L8" s="40"/>
      <c r="M8" s="40"/>
      <c r="N8" s="40"/>
      <c r="O8" s="40"/>
      <c r="P8" s="40"/>
      <c r="Q8" s="41"/>
    </row>
    <row r="9" spans="1:17" ht="15">
      <c r="A9" s="54"/>
      <c r="B9" s="54"/>
      <c r="C9" s="54"/>
      <c r="D9" s="54"/>
      <c r="E9" s="40"/>
      <c r="F9" s="40"/>
      <c r="G9" s="40"/>
      <c r="H9" s="40"/>
      <c r="I9" s="42"/>
      <c r="J9" s="40"/>
      <c r="K9" s="40"/>
      <c r="L9" s="40"/>
      <c r="M9" s="40"/>
      <c r="N9" s="40"/>
      <c r="O9" s="42"/>
      <c r="P9" s="42"/>
      <c r="Q9" s="42"/>
    </row>
    <row r="10" spans="1:17" ht="15">
      <c r="A10" s="55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5">
      <c r="A12" s="55" t="s">
        <v>28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8" ht="12.75" customHeight="1">
      <c r="A13" s="134" t="s">
        <v>44</v>
      </c>
      <c r="B13" s="136" t="s">
        <v>50</v>
      </c>
      <c r="C13" s="136" t="s">
        <v>49</v>
      </c>
      <c r="D13" s="136" t="s">
        <v>43</v>
      </c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2"/>
      <c r="R13" s="2"/>
    </row>
    <row r="14" spans="1:18" ht="29.25" customHeight="1">
      <c r="A14" s="134"/>
      <c r="B14" s="136"/>
      <c r="C14" s="136"/>
      <c r="D14" s="136"/>
      <c r="E14" s="71"/>
      <c r="F14" s="73"/>
      <c r="G14" s="74"/>
      <c r="H14" s="73"/>
      <c r="I14" s="73"/>
      <c r="J14" s="73"/>
      <c r="K14" s="73"/>
      <c r="L14" s="73"/>
      <c r="M14" s="73"/>
      <c r="N14" s="73"/>
      <c r="O14" s="73"/>
      <c r="P14" s="73"/>
      <c r="Q14" s="2"/>
      <c r="R14" s="2"/>
    </row>
    <row r="15" spans="1:18" ht="15">
      <c r="A15" s="124">
        <v>1</v>
      </c>
      <c r="B15" s="123">
        <v>1</v>
      </c>
      <c r="C15" s="86" t="s">
        <v>41</v>
      </c>
      <c r="D15" s="93" t="e">
        <f>'Nr.1 Birznieki 1'!O29</f>
        <v>#VALUE!</v>
      </c>
      <c r="E15" s="75"/>
      <c r="F15" s="76"/>
      <c r="G15" s="77"/>
      <c r="H15" s="77"/>
      <c r="I15" s="78"/>
      <c r="J15" s="78"/>
      <c r="K15" s="78"/>
      <c r="L15" s="79"/>
      <c r="M15" s="79"/>
      <c r="N15" s="79"/>
      <c r="O15" s="79"/>
      <c r="P15" s="79"/>
      <c r="Q15" s="14"/>
      <c r="R15" s="14"/>
    </row>
    <row r="16" spans="1:18" ht="15">
      <c r="A16" s="124">
        <v>2</v>
      </c>
      <c r="B16" s="123">
        <f aca="true" t="shared" si="0" ref="B16:B21">B15+1</f>
        <v>2</v>
      </c>
      <c r="C16" s="87" t="s">
        <v>42</v>
      </c>
      <c r="D16" s="93" t="e">
        <f>'Nr.2 Birznieki 2'!O29</f>
        <v>#VALUE!</v>
      </c>
      <c r="E16" s="80"/>
      <c r="F16" s="76"/>
      <c r="G16" s="77"/>
      <c r="H16" s="77"/>
      <c r="I16" s="78"/>
      <c r="J16" s="78"/>
      <c r="K16" s="78"/>
      <c r="L16" s="79"/>
      <c r="M16" s="79"/>
      <c r="N16" s="79"/>
      <c r="O16" s="79"/>
      <c r="P16" s="79"/>
      <c r="Q16" s="14"/>
      <c r="R16" s="14"/>
    </row>
    <row r="17" spans="1:18" ht="15">
      <c r="A17" s="124">
        <v>3</v>
      </c>
      <c r="B17" s="123">
        <f t="shared" si="0"/>
        <v>3</v>
      </c>
      <c r="C17" s="88" t="s">
        <v>59</v>
      </c>
      <c r="D17" s="93" t="e">
        <f>'Nr.3 Rīti 2'!O28</f>
        <v>#VALUE!</v>
      </c>
      <c r="E17" s="80"/>
      <c r="F17" s="76"/>
      <c r="G17" s="77"/>
      <c r="H17" s="77"/>
      <c r="I17" s="78"/>
      <c r="J17" s="78"/>
      <c r="K17" s="78"/>
      <c r="L17" s="79"/>
      <c r="M17" s="79"/>
      <c r="N17" s="79"/>
      <c r="O17" s="79"/>
      <c r="P17" s="79"/>
      <c r="Q17" s="14"/>
      <c r="R17" s="14"/>
    </row>
    <row r="18" spans="1:18" ht="15">
      <c r="A18" s="124">
        <v>4</v>
      </c>
      <c r="B18" s="123">
        <f t="shared" si="0"/>
        <v>4</v>
      </c>
      <c r="C18" s="86" t="s">
        <v>64</v>
      </c>
      <c r="D18" s="93" t="e">
        <f>'Nr.4 Gaismas iela 5'!O30</f>
        <v>#VALUE!</v>
      </c>
      <c r="E18" s="80"/>
      <c r="F18" s="81"/>
      <c r="G18" s="82"/>
      <c r="H18" s="77"/>
      <c r="I18" s="82"/>
      <c r="J18" s="82"/>
      <c r="K18" s="78"/>
      <c r="L18" s="79"/>
      <c r="M18" s="79"/>
      <c r="N18" s="79"/>
      <c r="O18" s="79"/>
      <c r="P18" s="79"/>
      <c r="Q18" s="14"/>
      <c r="R18" s="14"/>
    </row>
    <row r="19" spans="1:18" ht="15.75" customHeight="1">
      <c r="A19" s="124">
        <v>5</v>
      </c>
      <c r="B19" s="123">
        <f t="shared" si="0"/>
        <v>5</v>
      </c>
      <c r="C19" s="87" t="s">
        <v>70</v>
      </c>
      <c r="D19" s="93" t="e">
        <f>'Nr.5 Baznīcas iela 5'!O29</f>
        <v>#VALUE!</v>
      </c>
      <c r="E19" s="80"/>
      <c r="F19" s="76"/>
      <c r="G19" s="77"/>
      <c r="H19" s="77"/>
      <c r="I19" s="78"/>
      <c r="J19" s="78"/>
      <c r="K19" s="78"/>
      <c r="L19" s="79"/>
      <c r="M19" s="79"/>
      <c r="N19" s="79"/>
      <c r="O19" s="79"/>
      <c r="P19" s="79"/>
      <c r="Q19" s="14"/>
      <c r="R19" s="14"/>
    </row>
    <row r="20" spans="1:18" ht="15">
      <c r="A20" s="124">
        <v>6</v>
      </c>
      <c r="B20" s="123">
        <f t="shared" si="0"/>
        <v>6</v>
      </c>
      <c r="C20" s="86" t="s">
        <v>72</v>
      </c>
      <c r="D20" s="93" t="e">
        <f>'Nr.6. Meža iela 9'!O32</f>
        <v>#VALUE!</v>
      </c>
      <c r="E20" s="80"/>
      <c r="F20" s="81"/>
      <c r="G20" s="82"/>
      <c r="H20" s="77"/>
      <c r="I20" s="82"/>
      <c r="J20" s="82"/>
      <c r="K20" s="78"/>
      <c r="L20" s="79"/>
      <c r="M20" s="79"/>
      <c r="N20" s="79"/>
      <c r="O20" s="79"/>
      <c r="P20" s="79"/>
      <c r="Q20" s="14"/>
      <c r="R20" s="14"/>
    </row>
    <row r="21" spans="1:18" ht="15">
      <c r="A21" s="124">
        <v>7</v>
      </c>
      <c r="B21" s="123">
        <f t="shared" si="0"/>
        <v>7</v>
      </c>
      <c r="C21" s="86" t="s">
        <v>74</v>
      </c>
      <c r="D21" s="93" t="e">
        <f>'Nr.7 Meža iela 8'!O29</f>
        <v>#VALUE!</v>
      </c>
      <c r="E21" s="80"/>
      <c r="F21" s="81"/>
      <c r="G21" s="82"/>
      <c r="H21" s="77"/>
      <c r="I21" s="82"/>
      <c r="J21" s="82"/>
      <c r="K21" s="78"/>
      <c r="L21" s="79"/>
      <c r="M21" s="79"/>
      <c r="N21" s="79"/>
      <c r="O21" s="79"/>
      <c r="P21" s="79"/>
      <c r="Q21" s="14"/>
      <c r="R21" s="14"/>
    </row>
    <row r="22" spans="1:18" ht="11.25" customHeight="1">
      <c r="A22" s="125"/>
      <c r="B22" s="91"/>
      <c r="C22" s="92"/>
      <c r="D22" s="89"/>
      <c r="E22" s="80"/>
      <c r="F22" s="81"/>
      <c r="G22" s="82"/>
      <c r="H22" s="77"/>
      <c r="I22" s="82"/>
      <c r="J22" s="82"/>
      <c r="K22" s="78"/>
      <c r="L22" s="79"/>
      <c r="M22" s="79"/>
      <c r="N22" s="79"/>
      <c r="O22" s="79"/>
      <c r="P22" s="79"/>
      <c r="Q22" s="14"/>
      <c r="R22" s="14"/>
    </row>
    <row r="23" spans="1:18" s="90" customFormat="1" ht="15">
      <c r="A23" s="124">
        <v>8</v>
      </c>
      <c r="B23" s="132" t="s">
        <v>45</v>
      </c>
      <c r="C23" s="132"/>
      <c r="D23" s="94" t="e">
        <f>SUM(D15:D21)</f>
        <v>#VALUE!</v>
      </c>
      <c r="E23" s="95"/>
      <c r="F23" s="96"/>
      <c r="G23" s="97"/>
      <c r="H23" s="98"/>
      <c r="I23" s="97"/>
      <c r="J23" s="97"/>
      <c r="K23" s="99"/>
      <c r="L23" s="100"/>
      <c r="M23" s="100"/>
      <c r="N23" s="100"/>
      <c r="O23" s="100"/>
      <c r="P23" s="100"/>
      <c r="Q23" s="22"/>
      <c r="R23" s="22"/>
    </row>
    <row r="24" spans="1:18" s="90" customFormat="1" ht="15">
      <c r="A24" s="124">
        <v>9</v>
      </c>
      <c r="B24" s="133" t="s">
        <v>46</v>
      </c>
      <c r="C24" s="133"/>
      <c r="D24" s="101" t="e">
        <f>D23*0.21</f>
        <v>#VALUE!</v>
      </c>
      <c r="E24" s="102"/>
      <c r="F24" s="103"/>
      <c r="G24" s="97"/>
      <c r="H24" s="98"/>
      <c r="I24" s="97"/>
      <c r="J24" s="97"/>
      <c r="K24" s="99"/>
      <c r="L24" s="100"/>
      <c r="M24" s="100"/>
      <c r="N24" s="100"/>
      <c r="O24" s="100"/>
      <c r="P24" s="100"/>
      <c r="Q24" s="22"/>
      <c r="R24" s="22"/>
    </row>
    <row r="25" spans="1:18" s="90" customFormat="1" ht="15">
      <c r="A25" s="124">
        <v>10</v>
      </c>
      <c r="B25" s="133" t="s">
        <v>47</v>
      </c>
      <c r="C25" s="133"/>
      <c r="D25" s="94" t="e">
        <f>D23+D24</f>
        <v>#VALUE!</v>
      </c>
      <c r="E25" s="102"/>
      <c r="F25" s="103"/>
      <c r="G25" s="97"/>
      <c r="H25" s="98"/>
      <c r="I25" s="97"/>
      <c r="J25" s="97"/>
      <c r="K25" s="99"/>
      <c r="L25" s="100"/>
      <c r="M25" s="100"/>
      <c r="N25" s="100"/>
      <c r="O25" s="100"/>
      <c r="P25" s="100"/>
      <c r="Q25" s="22"/>
      <c r="R25" s="22"/>
    </row>
    <row r="26" spans="2:18" ht="12.75">
      <c r="B26" s="58"/>
      <c r="C26" s="58" t="s">
        <v>20</v>
      </c>
      <c r="D26" s="5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spans="2:18" ht="12.75">
      <c r="B27" s="58"/>
      <c r="C27" s="58"/>
      <c r="D27" s="58" t="s">
        <v>30</v>
      </c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</row>
    <row r="28" spans="2:18" ht="12.75">
      <c r="B28" s="58"/>
      <c r="C28" s="58"/>
      <c r="D28" s="58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spans="2:18" ht="12.75">
      <c r="B29" s="58"/>
      <c r="C29" s="58"/>
      <c r="D29" s="58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1"/>
    </row>
    <row r="30" spans="2:18" ht="12.75">
      <c r="B30" s="58"/>
      <c r="C30" s="58" t="s">
        <v>21</v>
      </c>
      <c r="D30" s="58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spans="2:18" ht="12.75">
      <c r="B31" s="58"/>
      <c r="C31" s="58"/>
      <c r="D31" s="58" t="s">
        <v>30</v>
      </c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</sheetData>
  <sheetProtection/>
  <mergeCells count="8">
    <mergeCell ref="B23:C23"/>
    <mergeCell ref="B24:C24"/>
    <mergeCell ref="A13:A14"/>
    <mergeCell ref="B25:C25"/>
    <mergeCell ref="A2:G2"/>
    <mergeCell ref="B13:B14"/>
    <mergeCell ref="C13:C14"/>
    <mergeCell ref="D13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3">
      <selection activeCell="B23" sqref="B23"/>
    </sheetView>
  </sheetViews>
  <sheetFormatPr defaultColWidth="9.140625" defaultRowHeight="12.75"/>
  <cols>
    <col min="1" max="1" width="5.00390625" style="1" customWidth="1"/>
    <col min="2" max="2" width="40.421875" style="1" customWidth="1"/>
    <col min="3" max="3" width="10.00390625" style="1" customWidth="1"/>
    <col min="4" max="4" width="9.140625" style="1" customWidth="1"/>
    <col min="5" max="7" width="9.00390625" style="1" customWidth="1"/>
    <col min="8" max="9" width="6.8515625" style="1" customWidth="1"/>
    <col min="10" max="14" width="9.00390625" style="1" customWidth="1"/>
    <col min="15" max="15" width="10.7109375" style="1" customWidth="1"/>
    <col min="16" max="16384" width="9.140625" style="1" customWidth="1"/>
  </cols>
  <sheetData>
    <row r="1" spans="4:15" s="33" customFormat="1" ht="28.5" customHeight="1">
      <c r="D1" s="63" t="s">
        <v>23</v>
      </c>
      <c r="E1" s="34"/>
      <c r="F1" s="34"/>
      <c r="G1" s="34"/>
      <c r="H1" s="34"/>
      <c r="I1" s="34"/>
      <c r="J1" s="34"/>
      <c r="K1" s="34"/>
      <c r="L1" s="34"/>
      <c r="M1" s="57" t="s">
        <v>19</v>
      </c>
      <c r="N1" s="34"/>
      <c r="O1" s="34"/>
    </row>
    <row r="2" spans="1:17" s="33" customFormat="1" ht="31.5" customHeight="1">
      <c r="A2" s="135" t="s">
        <v>53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34"/>
      <c r="Q2" s="35"/>
    </row>
    <row r="3" spans="1:17" s="33" customFormat="1" ht="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42" customFormat="1" ht="15">
      <c r="A4" s="36"/>
      <c r="B4" s="37"/>
      <c r="C4" s="38"/>
      <c r="D4" s="38"/>
      <c r="E4" s="39"/>
      <c r="F4" s="39" t="s">
        <v>27</v>
      </c>
      <c r="G4" s="39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s="42" customFormat="1" ht="15">
      <c r="A5" s="43"/>
      <c r="B5" s="44"/>
      <c r="C5" s="45"/>
      <c r="D5" s="46"/>
      <c r="E5" s="39"/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s="42" customFormat="1" ht="15">
      <c r="A6" s="47" t="s">
        <v>77</v>
      </c>
      <c r="B6" s="47"/>
      <c r="C6" s="47"/>
      <c r="D6" s="4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42" customFormat="1" ht="15">
      <c r="A7" s="43"/>
      <c r="B7" s="44"/>
      <c r="C7" s="49"/>
      <c r="D7" s="50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s="42" customFormat="1" ht="15">
      <c r="A8" s="51" t="s">
        <v>63</v>
      </c>
      <c r="B8" s="51"/>
      <c r="C8" s="51"/>
      <c r="D8" s="52"/>
      <c r="E8" s="52"/>
      <c r="F8" s="52"/>
      <c r="G8" s="39"/>
      <c r="H8" s="40"/>
      <c r="I8" s="53"/>
      <c r="J8" s="40"/>
      <c r="K8" s="40"/>
      <c r="L8" s="40"/>
      <c r="M8" s="40"/>
      <c r="N8" s="40"/>
      <c r="O8" s="40"/>
      <c r="P8" s="40"/>
      <c r="Q8" s="41"/>
    </row>
    <row r="9" spans="1:14" s="42" customFormat="1" ht="15">
      <c r="A9" s="54"/>
      <c r="B9" s="54"/>
      <c r="C9" s="54"/>
      <c r="D9" s="54"/>
      <c r="E9" s="40"/>
      <c r="F9" s="40"/>
      <c r="G9" s="40"/>
      <c r="H9" s="40"/>
      <c r="J9" s="40"/>
      <c r="K9" s="40"/>
      <c r="L9" s="40"/>
      <c r="M9" s="40"/>
      <c r="N9" s="40"/>
    </row>
    <row r="10" spans="1:17" s="56" customFormat="1" ht="15">
      <c r="A10" s="153" t="s">
        <v>25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07"/>
      <c r="Q10" s="107"/>
    </row>
    <row r="11" spans="1:17" s="56" customFormat="1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56" customFormat="1" ht="15">
      <c r="A12" s="152" t="s">
        <v>28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07"/>
      <c r="M12" s="107"/>
      <c r="N12" s="107"/>
      <c r="O12" s="107"/>
      <c r="P12" s="107"/>
      <c r="Q12" s="107"/>
    </row>
    <row r="13" spans="1:17" s="56" customFormat="1" ht="20.25">
      <c r="A13" s="150" t="s">
        <v>0</v>
      </c>
      <c r="B13" s="151" t="s">
        <v>2</v>
      </c>
      <c r="C13" s="150" t="s">
        <v>3</v>
      </c>
      <c r="D13" s="150" t="s">
        <v>4</v>
      </c>
      <c r="E13" s="21" t="s">
        <v>5</v>
      </c>
      <c r="F13" s="21"/>
      <c r="G13" s="21"/>
      <c r="H13" s="21"/>
      <c r="I13" s="21"/>
      <c r="J13" s="21"/>
      <c r="K13" s="21" t="s">
        <v>6</v>
      </c>
      <c r="L13" s="21"/>
      <c r="M13" s="21"/>
      <c r="N13" s="21"/>
      <c r="O13" s="21"/>
      <c r="P13" s="2"/>
      <c r="Q13" s="2"/>
    </row>
    <row r="14" spans="1:15" s="2" customFormat="1" ht="48.75" customHeight="1">
      <c r="A14" s="150"/>
      <c r="B14" s="151"/>
      <c r="C14" s="150"/>
      <c r="D14" s="150"/>
      <c r="E14" s="3" t="s">
        <v>7</v>
      </c>
      <c r="F14" s="4" t="s">
        <v>8</v>
      </c>
      <c r="G14" s="5" t="s">
        <v>9</v>
      </c>
      <c r="H14" s="6" t="s">
        <v>10</v>
      </c>
      <c r="I14" s="6" t="s">
        <v>11</v>
      </c>
      <c r="J14" s="5" t="s">
        <v>12</v>
      </c>
      <c r="K14" s="3" t="s">
        <v>13</v>
      </c>
      <c r="L14" s="5" t="s">
        <v>9</v>
      </c>
      <c r="M14" s="6" t="s">
        <v>10</v>
      </c>
      <c r="N14" s="6" t="s">
        <v>11</v>
      </c>
      <c r="O14" s="3" t="s">
        <v>14</v>
      </c>
    </row>
    <row r="15" spans="1:15" s="2" customFormat="1" ht="9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</row>
    <row r="16" spans="1:15" s="9" customFormat="1" ht="15">
      <c r="A16" s="8"/>
      <c r="B16" s="143" t="s">
        <v>1</v>
      </c>
      <c r="C16" s="143"/>
      <c r="D16" s="143"/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5"/>
    </row>
    <row r="17" spans="1:15" s="14" customFormat="1" ht="30" customHeight="1">
      <c r="A17" s="62">
        <v>1</v>
      </c>
      <c r="B17" s="69" t="s">
        <v>54</v>
      </c>
      <c r="C17" s="85" t="s">
        <v>32</v>
      </c>
      <c r="D17" s="110">
        <v>2</v>
      </c>
      <c r="E17" s="111"/>
      <c r="F17" s="126"/>
      <c r="G17" s="11">
        <f>E17*F17</f>
        <v>0</v>
      </c>
      <c r="H17" s="12"/>
      <c r="I17" s="12"/>
      <c r="J17" s="12">
        <f aca="true" t="shared" si="0" ref="J17:J23">I17+H17+G17</f>
        <v>0</v>
      </c>
      <c r="K17" s="13">
        <f aca="true" t="shared" si="1" ref="K17:K23">D17*E17</f>
        <v>0</v>
      </c>
      <c r="L17" s="13">
        <f aca="true" t="shared" si="2" ref="L17:L23">D17*G17</f>
        <v>0</v>
      </c>
      <c r="M17" s="13">
        <f aca="true" t="shared" si="3" ref="M17:M23">H17*D17</f>
        <v>0</v>
      </c>
      <c r="N17" s="13">
        <f aca="true" t="shared" si="4" ref="N17:N23">D17*I17</f>
        <v>0</v>
      </c>
      <c r="O17" s="13">
        <f aca="true" t="shared" si="5" ref="O17:O23">L17+M17+N17</f>
        <v>0</v>
      </c>
    </row>
    <row r="18" spans="1:15" s="14" customFormat="1" ht="102.75" customHeight="1">
      <c r="A18" s="62">
        <f>A17+1</f>
        <v>2</v>
      </c>
      <c r="B18" s="70" t="s">
        <v>78</v>
      </c>
      <c r="C18" s="85" t="s">
        <v>97</v>
      </c>
      <c r="D18" s="113">
        <v>2</v>
      </c>
      <c r="E18" s="111"/>
      <c r="F18" s="126"/>
      <c r="G18" s="11">
        <f aca="true" t="shared" si="6" ref="G18:G23">E18*F18</f>
        <v>0</v>
      </c>
      <c r="H18" s="12"/>
      <c r="I18" s="12"/>
      <c r="J18" s="12">
        <f t="shared" si="0"/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>
        <f t="shared" si="5"/>
        <v>0</v>
      </c>
    </row>
    <row r="19" spans="1:15" s="14" customFormat="1" ht="66.75" customHeight="1">
      <c r="A19" s="62">
        <f aca="true" t="shared" si="7" ref="A19:A29">A18+1</f>
        <v>3</v>
      </c>
      <c r="B19" s="127" t="s">
        <v>79</v>
      </c>
      <c r="C19" s="85" t="s">
        <v>97</v>
      </c>
      <c r="D19" s="113">
        <v>2</v>
      </c>
      <c r="E19" s="111"/>
      <c r="F19" s="126"/>
      <c r="G19" s="11">
        <f t="shared" si="6"/>
        <v>0</v>
      </c>
      <c r="H19" s="12"/>
      <c r="I19" s="12"/>
      <c r="J19" s="12">
        <f t="shared" si="0"/>
        <v>0</v>
      </c>
      <c r="K19" s="13">
        <f t="shared" si="1"/>
        <v>0</v>
      </c>
      <c r="L19" s="13">
        <f t="shared" si="2"/>
        <v>0</v>
      </c>
      <c r="M19" s="13">
        <f t="shared" si="3"/>
        <v>0</v>
      </c>
      <c r="N19" s="13">
        <f t="shared" si="4"/>
        <v>0</v>
      </c>
      <c r="O19" s="13">
        <f t="shared" si="5"/>
        <v>0</v>
      </c>
    </row>
    <row r="20" spans="1:15" s="14" customFormat="1" ht="45" customHeight="1">
      <c r="A20" s="62">
        <f t="shared" si="7"/>
        <v>4</v>
      </c>
      <c r="B20" s="128" t="s">
        <v>80</v>
      </c>
      <c r="C20" s="85" t="s">
        <v>97</v>
      </c>
      <c r="D20" s="113">
        <v>2</v>
      </c>
      <c r="E20" s="114"/>
      <c r="F20" s="130"/>
      <c r="G20" s="11">
        <f t="shared" si="6"/>
        <v>0</v>
      </c>
      <c r="H20" s="16"/>
      <c r="I20" s="16"/>
      <c r="J20" s="12">
        <f t="shared" si="0"/>
        <v>0</v>
      </c>
      <c r="K20" s="13">
        <f t="shared" si="1"/>
        <v>0</v>
      </c>
      <c r="L20" s="13">
        <f t="shared" si="2"/>
        <v>0</v>
      </c>
      <c r="M20" s="13">
        <f t="shared" si="3"/>
        <v>0</v>
      </c>
      <c r="N20" s="13">
        <f t="shared" si="4"/>
        <v>0</v>
      </c>
      <c r="O20" s="13">
        <f t="shared" si="5"/>
        <v>0</v>
      </c>
    </row>
    <row r="21" spans="1:15" s="14" customFormat="1" ht="20.25" customHeight="1">
      <c r="A21" s="62">
        <f t="shared" si="7"/>
        <v>5</v>
      </c>
      <c r="B21" s="69" t="s">
        <v>55</v>
      </c>
      <c r="C21" s="85" t="s">
        <v>31</v>
      </c>
      <c r="D21" s="113">
        <v>2</v>
      </c>
      <c r="E21" s="114"/>
      <c r="F21" s="129"/>
      <c r="G21" s="11">
        <f t="shared" si="6"/>
        <v>0</v>
      </c>
      <c r="H21" s="23"/>
      <c r="I21" s="23"/>
      <c r="J21" s="12">
        <f t="shared" si="0"/>
        <v>0</v>
      </c>
      <c r="K21" s="13">
        <f t="shared" si="1"/>
        <v>0</v>
      </c>
      <c r="L21" s="13">
        <f t="shared" si="2"/>
        <v>0</v>
      </c>
      <c r="M21" s="13">
        <f t="shared" si="3"/>
        <v>0</v>
      </c>
      <c r="N21" s="13">
        <f t="shared" si="4"/>
        <v>0</v>
      </c>
      <c r="O21" s="13">
        <f t="shared" si="5"/>
        <v>0</v>
      </c>
    </row>
    <row r="22" spans="1:15" s="14" customFormat="1" ht="20.25" customHeight="1">
      <c r="A22" s="62">
        <f t="shared" si="7"/>
        <v>6</v>
      </c>
      <c r="B22" s="68" t="s">
        <v>33</v>
      </c>
      <c r="C22" s="85" t="s">
        <v>24</v>
      </c>
      <c r="D22" s="110">
        <v>1</v>
      </c>
      <c r="E22" s="114"/>
      <c r="F22" s="129"/>
      <c r="G22" s="11">
        <f t="shared" si="6"/>
        <v>0</v>
      </c>
      <c r="H22" s="23"/>
      <c r="I22" s="23"/>
      <c r="J22" s="12">
        <f t="shared" si="0"/>
        <v>0</v>
      </c>
      <c r="K22" s="13">
        <f t="shared" si="1"/>
        <v>0</v>
      </c>
      <c r="L22" s="13">
        <f t="shared" si="2"/>
        <v>0</v>
      </c>
      <c r="M22" s="13">
        <f t="shared" si="3"/>
        <v>0</v>
      </c>
      <c r="N22" s="13">
        <f t="shared" si="4"/>
        <v>0</v>
      </c>
      <c r="O22" s="13">
        <f t="shared" si="5"/>
        <v>0</v>
      </c>
    </row>
    <row r="23" spans="1:15" s="14" customFormat="1" ht="21.75" customHeight="1">
      <c r="A23" s="62">
        <f t="shared" si="7"/>
        <v>7</v>
      </c>
      <c r="B23" s="160" t="s">
        <v>101</v>
      </c>
      <c r="C23" s="85" t="s">
        <v>24</v>
      </c>
      <c r="D23" s="116">
        <v>1</v>
      </c>
      <c r="E23" s="117"/>
      <c r="F23" s="129"/>
      <c r="G23" s="11">
        <f t="shared" si="6"/>
        <v>0</v>
      </c>
      <c r="H23" s="23"/>
      <c r="I23" s="23"/>
      <c r="J23" s="12">
        <f t="shared" si="0"/>
        <v>0</v>
      </c>
      <c r="K23" s="13">
        <f t="shared" si="1"/>
        <v>0</v>
      </c>
      <c r="L23" s="13">
        <f t="shared" si="2"/>
        <v>0</v>
      </c>
      <c r="M23" s="13">
        <f t="shared" si="3"/>
        <v>0</v>
      </c>
      <c r="N23" s="13">
        <f t="shared" si="4"/>
        <v>0</v>
      </c>
      <c r="O23" s="13">
        <f t="shared" si="5"/>
        <v>0</v>
      </c>
    </row>
    <row r="24" spans="1:15" s="22" customFormat="1" ht="18.75" customHeight="1">
      <c r="A24" s="62">
        <f t="shared" si="7"/>
        <v>8</v>
      </c>
      <c r="B24" s="146" t="s">
        <v>40</v>
      </c>
      <c r="C24" s="146"/>
      <c r="D24" s="146"/>
      <c r="E24" s="146"/>
      <c r="F24" s="146"/>
      <c r="G24" s="146"/>
      <c r="H24" s="146"/>
      <c r="I24" s="146"/>
      <c r="J24" s="147"/>
      <c r="K24" s="29">
        <f>SUM(K17:K23)</f>
        <v>0</v>
      </c>
      <c r="L24" s="29">
        <f>SUM(L17:L23)</f>
        <v>0</v>
      </c>
      <c r="M24" s="29">
        <f>SUM(M17:M23)</f>
        <v>0</v>
      </c>
      <c r="N24" s="29">
        <f>SUM(N17:N23)</f>
        <v>0</v>
      </c>
      <c r="O24" s="29">
        <f>SUM(O17:O23)</f>
        <v>0</v>
      </c>
    </row>
    <row r="25" spans="1:15" s="14" customFormat="1" ht="15">
      <c r="A25" s="62">
        <f t="shared" si="7"/>
        <v>9</v>
      </c>
      <c r="B25" s="148" t="s">
        <v>51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9"/>
    </row>
    <row r="26" spans="1:15" s="14" customFormat="1" ht="14.25">
      <c r="A26" s="62">
        <f t="shared" si="7"/>
        <v>10</v>
      </c>
      <c r="B26" s="137" t="s">
        <v>17</v>
      </c>
      <c r="C26" s="138"/>
      <c r="D26" s="138"/>
      <c r="E26" s="138"/>
      <c r="F26" s="138"/>
      <c r="G26" s="138"/>
      <c r="H26" s="138"/>
      <c r="I26" s="138"/>
      <c r="J26" s="138"/>
      <c r="K26" s="25" t="s">
        <v>18</v>
      </c>
      <c r="L26" s="26"/>
      <c r="M26" s="24" t="e">
        <f>M24*K26</f>
        <v>#VALUE!</v>
      </c>
      <c r="N26" s="28"/>
      <c r="O26" s="31" t="e">
        <f>M26</f>
        <v>#VALUE!</v>
      </c>
    </row>
    <row r="27" spans="1:15" s="14" customFormat="1" ht="14.25">
      <c r="A27" s="62">
        <f t="shared" si="7"/>
        <v>11</v>
      </c>
      <c r="B27" s="137" t="s">
        <v>15</v>
      </c>
      <c r="C27" s="138"/>
      <c r="D27" s="138"/>
      <c r="E27" s="138"/>
      <c r="F27" s="138"/>
      <c r="G27" s="138"/>
      <c r="H27" s="138"/>
      <c r="I27" s="138"/>
      <c r="J27" s="138"/>
      <c r="K27" s="27" t="s">
        <v>18</v>
      </c>
      <c r="L27" s="28"/>
      <c r="M27" s="28"/>
      <c r="N27" s="28"/>
      <c r="O27" s="32" t="e">
        <f>O24*K27</f>
        <v>#VALUE!</v>
      </c>
    </row>
    <row r="28" spans="1:15" s="14" customFormat="1" ht="12.75">
      <c r="A28" s="62">
        <f t="shared" si="7"/>
        <v>12</v>
      </c>
      <c r="B28" s="139" t="s">
        <v>29</v>
      </c>
      <c r="C28" s="140"/>
      <c r="D28" s="140"/>
      <c r="E28" s="140"/>
      <c r="F28" s="140"/>
      <c r="G28" s="140"/>
      <c r="H28" s="140"/>
      <c r="I28" s="140"/>
      <c r="J28" s="140"/>
      <c r="K28" s="27"/>
      <c r="L28" s="13">
        <f>L24*0.2409</f>
        <v>0</v>
      </c>
      <c r="M28" s="28"/>
      <c r="N28" s="28"/>
      <c r="O28" s="32">
        <f>L28</f>
        <v>0</v>
      </c>
    </row>
    <row r="29" spans="1:15" s="14" customFormat="1" ht="14.25" customHeight="1">
      <c r="A29" s="62">
        <f t="shared" si="7"/>
        <v>13</v>
      </c>
      <c r="B29" s="141" t="s">
        <v>26</v>
      </c>
      <c r="C29" s="142"/>
      <c r="D29" s="142"/>
      <c r="E29" s="142"/>
      <c r="F29" s="142"/>
      <c r="G29" s="142"/>
      <c r="H29" s="142"/>
      <c r="I29" s="142"/>
      <c r="J29" s="142"/>
      <c r="K29" s="64"/>
      <c r="L29" s="65"/>
      <c r="M29" s="65"/>
      <c r="N29" s="65"/>
      <c r="O29" s="30" t="e">
        <f>SUM(O26:O28)+O24</f>
        <v>#VALUE!</v>
      </c>
    </row>
    <row r="30" spans="1:15" s="17" customFormat="1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20"/>
      <c r="O30" s="20"/>
    </row>
    <row r="31" spans="2:17" s="58" customFormat="1" ht="12.75">
      <c r="B31" s="58" t="s">
        <v>20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3:17" s="58" customFormat="1" ht="12.75">
      <c r="C32" s="58" t="s">
        <v>30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4:17" s="58" customFormat="1" ht="12.75"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4:17" s="58" customFormat="1" ht="12.75"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2:17" s="58" customFormat="1" ht="12.75">
      <c r="B35" s="58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3:17" s="58" customFormat="1" ht="12.75">
      <c r="C36" s="58" t="s">
        <v>30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5:17" s="58" customFormat="1" ht="12.75"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</sheetData>
  <sheetProtection/>
  <mergeCells count="14">
    <mergeCell ref="A2:O2"/>
    <mergeCell ref="A13:A14"/>
    <mergeCell ref="B13:B14"/>
    <mergeCell ref="C13:C14"/>
    <mergeCell ref="D13:D14"/>
    <mergeCell ref="A12:K12"/>
    <mergeCell ref="A10:O10"/>
    <mergeCell ref="B27:J27"/>
    <mergeCell ref="B28:J28"/>
    <mergeCell ref="B29:J29"/>
    <mergeCell ref="B16:O16"/>
    <mergeCell ref="B24:J24"/>
    <mergeCell ref="B25:O25"/>
    <mergeCell ref="B26:J26"/>
  </mergeCells>
  <printOptions/>
  <pageMargins left="0.31496062992125984" right="0.35433070866141736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4">
      <selection activeCell="B23" sqref="B23"/>
    </sheetView>
  </sheetViews>
  <sheetFormatPr defaultColWidth="9.140625" defaultRowHeight="12.75"/>
  <cols>
    <col min="1" max="1" width="5.00390625" style="1" customWidth="1"/>
    <col min="2" max="2" width="40.421875" style="1" customWidth="1"/>
    <col min="3" max="3" width="10.00390625" style="1" customWidth="1"/>
    <col min="4" max="4" width="9.140625" style="1" customWidth="1"/>
    <col min="5" max="7" width="9.00390625" style="1" customWidth="1"/>
    <col min="8" max="9" width="6.8515625" style="1" customWidth="1"/>
    <col min="10" max="14" width="9.00390625" style="1" customWidth="1"/>
    <col min="15" max="15" width="10.7109375" style="1" customWidth="1"/>
    <col min="16" max="16384" width="9.140625" style="1" customWidth="1"/>
  </cols>
  <sheetData>
    <row r="1" spans="4:15" s="33" customFormat="1" ht="28.5" customHeight="1">
      <c r="D1" s="63" t="s">
        <v>23</v>
      </c>
      <c r="E1" s="34"/>
      <c r="F1" s="34"/>
      <c r="G1" s="34"/>
      <c r="H1" s="34"/>
      <c r="I1" s="34"/>
      <c r="J1" s="34"/>
      <c r="K1" s="34"/>
      <c r="L1" s="34"/>
      <c r="M1" s="57" t="s">
        <v>19</v>
      </c>
      <c r="N1" s="34"/>
      <c r="O1" s="34"/>
    </row>
    <row r="2" spans="1:17" s="33" customFormat="1" ht="31.5" customHeight="1">
      <c r="A2" s="135" t="s">
        <v>53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34"/>
      <c r="Q2" s="35"/>
    </row>
    <row r="3" spans="1:17" s="33" customFormat="1" ht="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42" customFormat="1" ht="15">
      <c r="A4" s="36"/>
      <c r="B4" s="37"/>
      <c r="C4" s="38"/>
      <c r="D4" s="38"/>
      <c r="E4" s="39"/>
      <c r="F4" s="39" t="s">
        <v>34</v>
      </c>
      <c r="G4" s="39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s="42" customFormat="1" ht="15">
      <c r="A5" s="43"/>
      <c r="B5" s="44"/>
      <c r="C5" s="45"/>
      <c r="D5" s="46"/>
      <c r="E5" s="39"/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s="42" customFormat="1" ht="15">
      <c r="A6" s="47" t="s">
        <v>81</v>
      </c>
      <c r="B6" s="47"/>
      <c r="C6" s="47"/>
      <c r="D6" s="4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42" customFormat="1" ht="15">
      <c r="A7" s="43"/>
      <c r="B7" s="44"/>
      <c r="C7" s="49"/>
      <c r="D7" s="50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s="42" customFormat="1" ht="15">
      <c r="A8" s="51" t="s">
        <v>63</v>
      </c>
      <c r="B8" s="51"/>
      <c r="C8" s="51"/>
      <c r="D8" s="52"/>
      <c r="E8" s="52"/>
      <c r="F8" s="52"/>
      <c r="G8" s="39"/>
      <c r="H8" s="40"/>
      <c r="I8" s="53"/>
      <c r="J8" s="40"/>
      <c r="K8" s="40"/>
      <c r="L8" s="40"/>
      <c r="M8" s="40"/>
      <c r="N8" s="40"/>
      <c r="O8" s="40"/>
      <c r="P8" s="40"/>
      <c r="Q8" s="41"/>
    </row>
    <row r="9" spans="1:14" s="42" customFormat="1" ht="15">
      <c r="A9" s="54"/>
      <c r="B9" s="54"/>
      <c r="C9" s="54"/>
      <c r="D9" s="54"/>
      <c r="E9" s="40"/>
      <c r="F9" s="40"/>
      <c r="G9" s="40"/>
      <c r="H9" s="40"/>
      <c r="J9" s="40"/>
      <c r="K9" s="40"/>
      <c r="L9" s="40"/>
      <c r="M9" s="40"/>
      <c r="N9" s="40"/>
    </row>
    <row r="10" spans="1:17" s="56" customFormat="1" ht="15">
      <c r="A10" s="153" t="s">
        <v>25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07"/>
      <c r="N10" s="107"/>
      <c r="O10" s="107"/>
      <c r="P10" s="107"/>
      <c r="Q10" s="107"/>
    </row>
    <row r="11" spans="1:17" s="56" customFormat="1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56" customFormat="1" ht="15">
      <c r="A12" s="152" t="s">
        <v>28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07"/>
      <c r="N12" s="107"/>
      <c r="O12" s="107"/>
      <c r="P12" s="107"/>
      <c r="Q12" s="107"/>
    </row>
    <row r="13" spans="1:17" s="56" customFormat="1" ht="20.25">
      <c r="A13" s="150" t="s">
        <v>0</v>
      </c>
      <c r="B13" s="151" t="s">
        <v>2</v>
      </c>
      <c r="C13" s="150" t="s">
        <v>3</v>
      </c>
      <c r="D13" s="150" t="s">
        <v>4</v>
      </c>
      <c r="E13" s="21" t="s">
        <v>5</v>
      </c>
      <c r="F13" s="21"/>
      <c r="G13" s="21"/>
      <c r="H13" s="21"/>
      <c r="I13" s="21"/>
      <c r="J13" s="21"/>
      <c r="K13" s="21" t="s">
        <v>6</v>
      </c>
      <c r="L13" s="21"/>
      <c r="M13" s="21"/>
      <c r="N13" s="21"/>
      <c r="O13" s="21"/>
      <c r="P13" s="2"/>
      <c r="Q13" s="2"/>
    </row>
    <row r="14" spans="1:15" s="2" customFormat="1" ht="48.75" customHeight="1">
      <c r="A14" s="150"/>
      <c r="B14" s="151"/>
      <c r="C14" s="150"/>
      <c r="D14" s="150"/>
      <c r="E14" s="3" t="s">
        <v>7</v>
      </c>
      <c r="F14" s="4" t="s">
        <v>8</v>
      </c>
      <c r="G14" s="5" t="s">
        <v>9</v>
      </c>
      <c r="H14" s="6" t="s">
        <v>10</v>
      </c>
      <c r="I14" s="6" t="s">
        <v>11</v>
      </c>
      <c r="J14" s="5" t="s">
        <v>12</v>
      </c>
      <c r="K14" s="3" t="s">
        <v>13</v>
      </c>
      <c r="L14" s="5" t="s">
        <v>9</v>
      </c>
      <c r="M14" s="6" t="s">
        <v>10</v>
      </c>
      <c r="N14" s="6" t="s">
        <v>11</v>
      </c>
      <c r="O14" s="3" t="s">
        <v>14</v>
      </c>
    </row>
    <row r="15" spans="1:15" s="2" customFormat="1" ht="9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</row>
    <row r="16" spans="1:15" s="9" customFormat="1" ht="15">
      <c r="A16" s="8"/>
      <c r="B16" s="143" t="s">
        <v>1</v>
      </c>
      <c r="C16" s="143"/>
      <c r="D16" s="143"/>
      <c r="E16" s="143"/>
      <c r="F16" s="143"/>
      <c r="G16" s="144"/>
      <c r="H16" s="144"/>
      <c r="I16" s="144"/>
      <c r="J16" s="144"/>
      <c r="K16" s="144"/>
      <c r="L16" s="144"/>
      <c r="M16" s="144"/>
      <c r="N16" s="144"/>
      <c r="O16" s="145"/>
    </row>
    <row r="17" spans="1:15" s="14" customFormat="1" ht="30" customHeight="1">
      <c r="A17" s="62">
        <v>2</v>
      </c>
      <c r="B17" s="69" t="s">
        <v>54</v>
      </c>
      <c r="C17" s="85" t="s">
        <v>32</v>
      </c>
      <c r="D17" s="110">
        <v>2</v>
      </c>
      <c r="E17" s="111"/>
      <c r="F17" s="112"/>
      <c r="G17" s="126">
        <f>E17*F17</f>
        <v>0</v>
      </c>
      <c r="H17" s="12"/>
      <c r="I17" s="12"/>
      <c r="J17" s="12">
        <f aca="true" t="shared" si="0" ref="J17:J23">I17+H17+G17</f>
        <v>0</v>
      </c>
      <c r="K17" s="13">
        <f aca="true" t="shared" si="1" ref="K17:K23">D17*E17</f>
        <v>0</v>
      </c>
      <c r="L17" s="13">
        <f aca="true" t="shared" si="2" ref="L17:L23">D17*G17</f>
        <v>0</v>
      </c>
      <c r="M17" s="13">
        <f aca="true" t="shared" si="3" ref="M17:M23">H17*D17</f>
        <v>0</v>
      </c>
      <c r="N17" s="13">
        <f aca="true" t="shared" si="4" ref="N17:N23">D17*I17</f>
        <v>0</v>
      </c>
      <c r="O17" s="13">
        <f aca="true" t="shared" si="5" ref="O17:O23">L17+M17+N17</f>
        <v>0</v>
      </c>
    </row>
    <row r="18" spans="1:15" s="14" customFormat="1" ht="104.25" customHeight="1">
      <c r="A18" s="62">
        <f>A17+1</f>
        <v>3</v>
      </c>
      <c r="B18" s="70" t="s">
        <v>82</v>
      </c>
      <c r="C18" s="85" t="s">
        <v>97</v>
      </c>
      <c r="D18" s="113">
        <v>2</v>
      </c>
      <c r="E18" s="111"/>
      <c r="F18" s="112"/>
      <c r="G18" s="126">
        <f aca="true" t="shared" si="6" ref="G18:G23">E18*F18</f>
        <v>0</v>
      </c>
      <c r="H18" s="12"/>
      <c r="I18" s="12"/>
      <c r="J18" s="12">
        <f t="shared" si="0"/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>
        <f t="shared" si="5"/>
        <v>0</v>
      </c>
    </row>
    <row r="19" spans="1:15" s="14" customFormat="1" ht="69" customHeight="1">
      <c r="A19" s="62">
        <f aca="true" t="shared" si="7" ref="A19:A29">A18+1</f>
        <v>4</v>
      </c>
      <c r="B19" s="127" t="s">
        <v>83</v>
      </c>
      <c r="C19" s="85" t="s">
        <v>97</v>
      </c>
      <c r="D19" s="113">
        <v>2</v>
      </c>
      <c r="E19" s="111"/>
      <c r="F19" s="112"/>
      <c r="G19" s="126">
        <f t="shared" si="6"/>
        <v>0</v>
      </c>
      <c r="H19" s="12"/>
      <c r="I19" s="12"/>
      <c r="J19" s="12">
        <f t="shared" si="0"/>
        <v>0</v>
      </c>
      <c r="K19" s="13">
        <f t="shared" si="1"/>
        <v>0</v>
      </c>
      <c r="L19" s="13">
        <f t="shared" si="2"/>
        <v>0</v>
      </c>
      <c r="M19" s="13">
        <f t="shared" si="3"/>
        <v>0</v>
      </c>
      <c r="N19" s="13">
        <f t="shared" si="4"/>
        <v>0</v>
      </c>
      <c r="O19" s="13">
        <f t="shared" si="5"/>
        <v>0</v>
      </c>
    </row>
    <row r="20" spans="1:15" s="14" customFormat="1" ht="42.75" customHeight="1">
      <c r="A20" s="62">
        <f t="shared" si="7"/>
        <v>5</v>
      </c>
      <c r="B20" s="128" t="s">
        <v>84</v>
      </c>
      <c r="C20" s="85" t="s">
        <v>97</v>
      </c>
      <c r="D20" s="113">
        <v>2</v>
      </c>
      <c r="E20" s="114"/>
      <c r="F20" s="115"/>
      <c r="G20" s="126">
        <f t="shared" si="6"/>
        <v>0</v>
      </c>
      <c r="H20" s="16"/>
      <c r="I20" s="16"/>
      <c r="J20" s="12">
        <f t="shared" si="0"/>
        <v>0</v>
      </c>
      <c r="K20" s="13">
        <f t="shared" si="1"/>
        <v>0</v>
      </c>
      <c r="L20" s="13">
        <f t="shared" si="2"/>
        <v>0</v>
      </c>
      <c r="M20" s="13">
        <f t="shared" si="3"/>
        <v>0</v>
      </c>
      <c r="N20" s="13">
        <f t="shared" si="4"/>
        <v>0</v>
      </c>
      <c r="O20" s="13">
        <f t="shared" si="5"/>
        <v>0</v>
      </c>
    </row>
    <row r="21" spans="1:15" s="14" customFormat="1" ht="24.75" customHeight="1">
      <c r="A21" s="62">
        <f t="shared" si="7"/>
        <v>6</v>
      </c>
      <c r="B21" s="69" t="s">
        <v>55</v>
      </c>
      <c r="C21" s="85" t="s">
        <v>31</v>
      </c>
      <c r="D21" s="113">
        <v>2</v>
      </c>
      <c r="E21" s="111"/>
      <c r="F21" s="112"/>
      <c r="G21" s="126">
        <f t="shared" si="6"/>
        <v>0</v>
      </c>
      <c r="H21" s="12"/>
      <c r="I21" s="12"/>
      <c r="J21" s="12">
        <f t="shared" si="0"/>
        <v>0</v>
      </c>
      <c r="K21" s="13">
        <f t="shared" si="1"/>
        <v>0</v>
      </c>
      <c r="L21" s="13">
        <f t="shared" si="2"/>
        <v>0</v>
      </c>
      <c r="M21" s="13">
        <f t="shared" si="3"/>
        <v>0</v>
      </c>
      <c r="N21" s="13">
        <f t="shared" si="4"/>
        <v>0</v>
      </c>
      <c r="O21" s="13">
        <f t="shared" si="5"/>
        <v>0</v>
      </c>
    </row>
    <row r="22" spans="1:15" s="14" customFormat="1" ht="31.5" customHeight="1">
      <c r="A22" s="62">
        <f t="shared" si="7"/>
        <v>7</v>
      </c>
      <c r="B22" s="68" t="s">
        <v>33</v>
      </c>
      <c r="C22" s="85" t="s">
        <v>24</v>
      </c>
      <c r="D22" s="110">
        <v>1</v>
      </c>
      <c r="E22" s="114"/>
      <c r="F22" s="115"/>
      <c r="G22" s="126">
        <f t="shared" si="6"/>
        <v>0</v>
      </c>
      <c r="H22" s="16"/>
      <c r="I22" s="16"/>
      <c r="J22" s="12">
        <f t="shared" si="0"/>
        <v>0</v>
      </c>
      <c r="K22" s="13">
        <f t="shared" si="1"/>
        <v>0</v>
      </c>
      <c r="L22" s="13">
        <f t="shared" si="2"/>
        <v>0</v>
      </c>
      <c r="M22" s="13">
        <f t="shared" si="3"/>
        <v>0</v>
      </c>
      <c r="N22" s="13">
        <f t="shared" si="4"/>
        <v>0</v>
      </c>
      <c r="O22" s="13">
        <f t="shared" si="5"/>
        <v>0</v>
      </c>
    </row>
    <row r="23" spans="1:15" s="14" customFormat="1" ht="20.25" customHeight="1">
      <c r="A23" s="62">
        <f t="shared" si="7"/>
        <v>8</v>
      </c>
      <c r="B23" s="160" t="s">
        <v>101</v>
      </c>
      <c r="C23" s="85" t="s">
        <v>24</v>
      </c>
      <c r="D23" s="116">
        <v>1</v>
      </c>
      <c r="E23" s="114"/>
      <c r="F23" s="115"/>
      <c r="G23" s="126">
        <f t="shared" si="6"/>
        <v>0</v>
      </c>
      <c r="H23" s="23"/>
      <c r="I23" s="23"/>
      <c r="J23" s="12">
        <f t="shared" si="0"/>
        <v>0</v>
      </c>
      <c r="K23" s="13">
        <f t="shared" si="1"/>
        <v>0</v>
      </c>
      <c r="L23" s="13">
        <f t="shared" si="2"/>
        <v>0</v>
      </c>
      <c r="M23" s="13">
        <f t="shared" si="3"/>
        <v>0</v>
      </c>
      <c r="N23" s="13">
        <f t="shared" si="4"/>
        <v>0</v>
      </c>
      <c r="O23" s="13">
        <f t="shared" si="5"/>
        <v>0</v>
      </c>
    </row>
    <row r="24" spans="1:15" s="22" customFormat="1" ht="18.75" customHeight="1">
      <c r="A24" s="62">
        <f t="shared" si="7"/>
        <v>9</v>
      </c>
      <c r="B24" s="146" t="s">
        <v>56</v>
      </c>
      <c r="C24" s="146"/>
      <c r="D24" s="146"/>
      <c r="E24" s="146"/>
      <c r="F24" s="146"/>
      <c r="G24" s="146"/>
      <c r="H24" s="146"/>
      <c r="I24" s="146"/>
      <c r="J24" s="147"/>
      <c r="K24" s="29">
        <f>SUM(K17:K23)</f>
        <v>0</v>
      </c>
      <c r="L24" s="29">
        <f>SUM(L17:L23)</f>
        <v>0</v>
      </c>
      <c r="M24" s="29">
        <f>SUM(M17:M23)</f>
        <v>0</v>
      </c>
      <c r="N24" s="29">
        <f>SUM(N17:N23)</f>
        <v>0</v>
      </c>
      <c r="O24" s="29">
        <f>SUM(O17:O23)</f>
        <v>0</v>
      </c>
    </row>
    <row r="25" spans="1:15" s="14" customFormat="1" ht="15">
      <c r="A25" s="62">
        <f t="shared" si="7"/>
        <v>10</v>
      </c>
      <c r="B25" s="148" t="s">
        <v>51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9"/>
    </row>
    <row r="26" spans="1:15" s="14" customFormat="1" ht="14.25">
      <c r="A26" s="62">
        <f t="shared" si="7"/>
        <v>11</v>
      </c>
      <c r="B26" s="137" t="s">
        <v>17</v>
      </c>
      <c r="C26" s="138"/>
      <c r="D26" s="138"/>
      <c r="E26" s="138"/>
      <c r="F26" s="138"/>
      <c r="G26" s="138"/>
      <c r="H26" s="138"/>
      <c r="I26" s="138"/>
      <c r="J26" s="138"/>
      <c r="K26" s="25" t="s">
        <v>18</v>
      </c>
      <c r="L26" s="26"/>
      <c r="M26" s="24" t="e">
        <f>M24*K26</f>
        <v>#VALUE!</v>
      </c>
      <c r="N26" s="28"/>
      <c r="O26" s="31" t="e">
        <f>M26</f>
        <v>#VALUE!</v>
      </c>
    </row>
    <row r="27" spans="1:15" s="14" customFormat="1" ht="14.25">
      <c r="A27" s="62">
        <f t="shared" si="7"/>
        <v>12</v>
      </c>
      <c r="B27" s="137" t="s">
        <v>15</v>
      </c>
      <c r="C27" s="138"/>
      <c r="D27" s="138"/>
      <c r="E27" s="138"/>
      <c r="F27" s="138"/>
      <c r="G27" s="138"/>
      <c r="H27" s="138"/>
      <c r="I27" s="138"/>
      <c r="J27" s="138"/>
      <c r="K27" s="27" t="s">
        <v>18</v>
      </c>
      <c r="L27" s="28"/>
      <c r="M27" s="28"/>
      <c r="N27" s="28"/>
      <c r="O27" s="32" t="e">
        <f>O24*K27</f>
        <v>#VALUE!</v>
      </c>
    </row>
    <row r="28" spans="1:15" s="14" customFormat="1" ht="12.75">
      <c r="A28" s="62">
        <f t="shared" si="7"/>
        <v>13</v>
      </c>
      <c r="B28" s="139" t="s">
        <v>29</v>
      </c>
      <c r="C28" s="140"/>
      <c r="D28" s="140"/>
      <c r="E28" s="140"/>
      <c r="F28" s="140"/>
      <c r="G28" s="140"/>
      <c r="H28" s="140"/>
      <c r="I28" s="140"/>
      <c r="J28" s="140"/>
      <c r="K28" s="27"/>
      <c r="L28" s="13">
        <f>L24*0.2409</f>
        <v>0</v>
      </c>
      <c r="M28" s="28"/>
      <c r="N28" s="28"/>
      <c r="O28" s="32">
        <f>L28</f>
        <v>0</v>
      </c>
    </row>
    <row r="29" spans="1:15" s="14" customFormat="1" ht="14.25" customHeight="1">
      <c r="A29" s="62">
        <f t="shared" si="7"/>
        <v>14</v>
      </c>
      <c r="B29" s="141" t="s">
        <v>26</v>
      </c>
      <c r="C29" s="142"/>
      <c r="D29" s="142"/>
      <c r="E29" s="142"/>
      <c r="F29" s="142"/>
      <c r="G29" s="142"/>
      <c r="H29" s="142"/>
      <c r="I29" s="142"/>
      <c r="J29" s="142"/>
      <c r="K29" s="64"/>
      <c r="L29" s="65"/>
      <c r="M29" s="65"/>
      <c r="N29" s="65"/>
      <c r="O29" s="30" t="e">
        <f>SUM(O26:O28)+O24</f>
        <v>#VALUE!</v>
      </c>
    </row>
    <row r="30" spans="1:15" s="17" customFormat="1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20"/>
      <c r="O30" s="20"/>
    </row>
    <row r="31" spans="2:17" s="58" customFormat="1" ht="12.75">
      <c r="B31" s="58" t="s">
        <v>20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3:17" s="58" customFormat="1" ht="12.75">
      <c r="C32" s="58" t="s">
        <v>30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4:17" s="58" customFormat="1" ht="12.75"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4:17" s="58" customFormat="1" ht="12.75"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2:17" s="58" customFormat="1" ht="12.75">
      <c r="B35" s="58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3:17" s="58" customFormat="1" ht="12.75">
      <c r="C36" s="58" t="s">
        <v>30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5:17" s="58" customFormat="1" ht="12.75"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</sheetData>
  <sheetProtection/>
  <mergeCells count="14">
    <mergeCell ref="A2:O2"/>
    <mergeCell ref="A13:A14"/>
    <mergeCell ref="B13:B14"/>
    <mergeCell ref="C13:C14"/>
    <mergeCell ref="D13:D14"/>
    <mergeCell ref="A12:L12"/>
    <mergeCell ref="A10:L10"/>
    <mergeCell ref="B29:J29"/>
    <mergeCell ref="B16:O16"/>
    <mergeCell ref="B24:J24"/>
    <mergeCell ref="B25:O25"/>
    <mergeCell ref="B26:J26"/>
    <mergeCell ref="B27:J27"/>
    <mergeCell ref="B28:J28"/>
  </mergeCells>
  <printOptions/>
  <pageMargins left="0.39" right="0.7086614173228347" top="0.7480314960629921" bottom="0.7480314960629921" header="0.3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5">
      <selection activeCell="B22" sqref="B22"/>
    </sheetView>
  </sheetViews>
  <sheetFormatPr defaultColWidth="9.140625" defaultRowHeight="12.75"/>
  <cols>
    <col min="1" max="1" width="4.7109375" style="1" customWidth="1"/>
    <col min="2" max="2" width="40.421875" style="1" customWidth="1"/>
    <col min="3" max="3" width="10.00390625" style="1" customWidth="1"/>
    <col min="4" max="4" width="9.140625" style="1" customWidth="1"/>
    <col min="5" max="7" width="9.00390625" style="1" customWidth="1"/>
    <col min="8" max="9" width="6.8515625" style="1" customWidth="1"/>
    <col min="10" max="14" width="9.00390625" style="1" customWidth="1"/>
    <col min="15" max="15" width="10.7109375" style="1" customWidth="1"/>
    <col min="16" max="16384" width="9.140625" style="1" customWidth="1"/>
  </cols>
  <sheetData>
    <row r="1" spans="4:15" s="33" customFormat="1" ht="28.5" customHeight="1">
      <c r="D1" s="63" t="s">
        <v>23</v>
      </c>
      <c r="E1" s="34"/>
      <c r="F1" s="34"/>
      <c r="G1" s="34"/>
      <c r="H1" s="34"/>
      <c r="I1" s="34"/>
      <c r="J1" s="34"/>
      <c r="K1" s="34"/>
      <c r="L1" s="34"/>
      <c r="M1" s="57" t="s">
        <v>19</v>
      </c>
      <c r="N1" s="34"/>
      <c r="O1" s="34"/>
    </row>
    <row r="2" spans="1:17" s="33" customFormat="1" ht="31.5" customHeight="1">
      <c r="A2" s="135" t="s">
        <v>58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34"/>
      <c r="Q2" s="35"/>
    </row>
    <row r="3" spans="1:17" s="33" customFormat="1" ht="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42" customFormat="1" ht="15">
      <c r="A4" s="36"/>
      <c r="B4" s="37"/>
      <c r="C4" s="38"/>
      <c r="D4" s="38"/>
      <c r="E4" s="39"/>
      <c r="F4" s="39" t="s">
        <v>35</v>
      </c>
      <c r="G4" s="39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s="42" customFormat="1" ht="15">
      <c r="A5" s="43"/>
      <c r="B5" s="44"/>
      <c r="C5" s="45"/>
      <c r="D5" s="46"/>
      <c r="E5" s="39"/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s="42" customFormat="1" ht="15">
      <c r="A6" s="47" t="s">
        <v>85</v>
      </c>
      <c r="B6" s="47"/>
      <c r="C6" s="47"/>
      <c r="D6" s="4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42" customFormat="1" ht="15">
      <c r="A7" s="43"/>
      <c r="B7" s="44"/>
      <c r="C7" s="49"/>
      <c r="D7" s="50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s="42" customFormat="1" ht="15">
      <c r="A8" s="51" t="s">
        <v>63</v>
      </c>
      <c r="B8" s="51"/>
      <c r="C8" s="51"/>
      <c r="D8" s="52"/>
      <c r="E8" s="52"/>
      <c r="F8" s="52"/>
      <c r="G8" s="39"/>
      <c r="H8" s="40"/>
      <c r="I8" s="53"/>
      <c r="J8" s="40"/>
      <c r="K8" s="40"/>
      <c r="L8" s="40"/>
      <c r="M8" s="40"/>
      <c r="N8" s="40"/>
      <c r="O8" s="40"/>
      <c r="P8" s="40"/>
      <c r="Q8" s="41"/>
    </row>
    <row r="9" spans="1:14" s="42" customFormat="1" ht="15">
      <c r="A9" s="54"/>
      <c r="B9" s="54"/>
      <c r="C9" s="54"/>
      <c r="D9" s="54"/>
      <c r="E9" s="40"/>
      <c r="F9" s="40"/>
      <c r="G9" s="40"/>
      <c r="H9" s="40"/>
      <c r="J9" s="40"/>
      <c r="K9" s="40"/>
      <c r="L9" s="40"/>
      <c r="M9" s="40"/>
      <c r="N9" s="40"/>
    </row>
    <row r="10" spans="1:17" s="56" customFormat="1" ht="15">
      <c r="A10" s="154" t="s">
        <v>25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07"/>
      <c r="N10" s="107"/>
      <c r="O10" s="107"/>
      <c r="P10" s="107"/>
      <c r="Q10" s="107"/>
    </row>
    <row r="11" spans="1:17" s="56" customFormat="1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56" customFormat="1" ht="15">
      <c r="A12" s="155" t="s">
        <v>28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07"/>
      <c r="N12" s="107"/>
      <c r="O12" s="107"/>
      <c r="P12" s="107"/>
      <c r="Q12" s="107"/>
    </row>
    <row r="13" spans="1:17" s="56" customFormat="1" ht="20.25">
      <c r="A13" s="150" t="s">
        <v>0</v>
      </c>
      <c r="B13" s="151" t="s">
        <v>2</v>
      </c>
      <c r="C13" s="150" t="s">
        <v>3</v>
      </c>
      <c r="D13" s="150" t="s">
        <v>4</v>
      </c>
      <c r="E13" s="21" t="s">
        <v>5</v>
      </c>
      <c r="F13" s="21"/>
      <c r="G13" s="21"/>
      <c r="H13" s="21"/>
      <c r="I13" s="21"/>
      <c r="J13" s="21"/>
      <c r="K13" s="21" t="s">
        <v>6</v>
      </c>
      <c r="L13" s="21"/>
      <c r="M13" s="21"/>
      <c r="N13" s="21"/>
      <c r="O13" s="21"/>
      <c r="P13" s="2"/>
      <c r="Q13" s="2"/>
    </row>
    <row r="14" spans="1:15" s="2" customFormat="1" ht="48.75" customHeight="1">
      <c r="A14" s="150"/>
      <c r="B14" s="151"/>
      <c r="C14" s="150"/>
      <c r="D14" s="150"/>
      <c r="E14" s="3" t="s">
        <v>7</v>
      </c>
      <c r="F14" s="4" t="s">
        <v>8</v>
      </c>
      <c r="G14" s="5" t="s">
        <v>9</v>
      </c>
      <c r="H14" s="6" t="s">
        <v>10</v>
      </c>
      <c r="I14" s="6" t="s">
        <v>11</v>
      </c>
      <c r="J14" s="5" t="s">
        <v>12</v>
      </c>
      <c r="K14" s="3" t="s">
        <v>13</v>
      </c>
      <c r="L14" s="5" t="s">
        <v>9</v>
      </c>
      <c r="M14" s="6" t="s">
        <v>10</v>
      </c>
      <c r="N14" s="6" t="s">
        <v>11</v>
      </c>
      <c r="O14" s="3" t="s">
        <v>14</v>
      </c>
    </row>
    <row r="15" spans="1:15" s="2" customFormat="1" ht="9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</row>
    <row r="16" spans="1:15" s="9" customFormat="1" ht="15">
      <c r="A16" s="8"/>
      <c r="B16" s="143" t="s">
        <v>1</v>
      </c>
      <c r="C16" s="143"/>
      <c r="D16" s="143"/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5"/>
    </row>
    <row r="17" spans="1:15" s="14" customFormat="1" ht="30" customHeight="1">
      <c r="A17" s="62">
        <v>1</v>
      </c>
      <c r="B17" s="69" t="s">
        <v>60</v>
      </c>
      <c r="C17" s="85" t="s">
        <v>32</v>
      </c>
      <c r="D17" s="110">
        <v>2</v>
      </c>
      <c r="E17" s="111"/>
      <c r="F17" s="126"/>
      <c r="G17" s="11">
        <f aca="true" t="shared" si="0" ref="G17:G22">E17*F17</f>
        <v>0</v>
      </c>
      <c r="H17" s="12"/>
      <c r="I17" s="12"/>
      <c r="J17" s="12">
        <f aca="true" t="shared" si="1" ref="J17:J22">I17+H17+G17</f>
        <v>0</v>
      </c>
      <c r="K17" s="13">
        <f aca="true" t="shared" si="2" ref="K17:K22">D17*E17</f>
        <v>0</v>
      </c>
      <c r="L17" s="13">
        <f aca="true" t="shared" si="3" ref="L17:L22">D17*G17</f>
        <v>0</v>
      </c>
      <c r="M17" s="13">
        <f aca="true" t="shared" si="4" ref="M17:M22">H17*D17</f>
        <v>0</v>
      </c>
      <c r="N17" s="13">
        <f aca="true" t="shared" si="5" ref="N17:N22">D17*I17</f>
        <v>0</v>
      </c>
      <c r="O17" s="13">
        <f aca="true" t="shared" si="6" ref="O17:O22">L17+M17+N17</f>
        <v>0</v>
      </c>
    </row>
    <row r="18" spans="1:15" s="14" customFormat="1" ht="79.5" customHeight="1">
      <c r="A18" s="62">
        <f>A17+1</f>
        <v>2</v>
      </c>
      <c r="B18" s="70" t="s">
        <v>86</v>
      </c>
      <c r="C18" s="85" t="s">
        <v>97</v>
      </c>
      <c r="D18" s="113">
        <v>1</v>
      </c>
      <c r="E18" s="111"/>
      <c r="F18" s="126"/>
      <c r="G18" s="11">
        <f t="shared" si="0"/>
        <v>0</v>
      </c>
      <c r="H18" s="12"/>
      <c r="I18" s="12"/>
      <c r="J18" s="12">
        <f t="shared" si="1"/>
        <v>0</v>
      </c>
      <c r="K18" s="13">
        <f t="shared" si="2"/>
        <v>0</v>
      </c>
      <c r="L18" s="13">
        <f t="shared" si="3"/>
        <v>0</v>
      </c>
      <c r="M18" s="13">
        <f t="shared" si="4"/>
        <v>0</v>
      </c>
      <c r="N18" s="13">
        <f t="shared" si="5"/>
        <v>0</v>
      </c>
      <c r="O18" s="13">
        <f t="shared" si="6"/>
        <v>0</v>
      </c>
    </row>
    <row r="19" spans="1:15" s="14" customFormat="1" ht="66" customHeight="1">
      <c r="A19" s="62">
        <f aca="true" t="shared" si="7" ref="A19:A28">A18+1</f>
        <v>3</v>
      </c>
      <c r="B19" s="127" t="s">
        <v>79</v>
      </c>
      <c r="C19" s="85" t="s">
        <v>97</v>
      </c>
      <c r="D19" s="113">
        <v>1</v>
      </c>
      <c r="E19" s="111"/>
      <c r="F19" s="126"/>
      <c r="G19" s="11">
        <f t="shared" si="0"/>
        <v>0</v>
      </c>
      <c r="H19" s="12"/>
      <c r="I19" s="12"/>
      <c r="J19" s="12">
        <f t="shared" si="1"/>
        <v>0</v>
      </c>
      <c r="K19" s="13">
        <f t="shared" si="2"/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</row>
    <row r="20" spans="1:15" s="14" customFormat="1" ht="20.25" customHeight="1">
      <c r="A20" s="62">
        <f t="shared" si="7"/>
        <v>4</v>
      </c>
      <c r="B20" s="69" t="s">
        <v>55</v>
      </c>
      <c r="C20" s="85" t="s">
        <v>31</v>
      </c>
      <c r="D20" s="113">
        <v>1</v>
      </c>
      <c r="E20" s="114"/>
      <c r="F20" s="129"/>
      <c r="G20" s="11">
        <f t="shared" si="0"/>
        <v>0</v>
      </c>
      <c r="H20" s="23"/>
      <c r="I20" s="23"/>
      <c r="J20" s="12">
        <f t="shared" si="1"/>
        <v>0</v>
      </c>
      <c r="K20" s="13">
        <f t="shared" si="2"/>
        <v>0</v>
      </c>
      <c r="L20" s="13">
        <f t="shared" si="3"/>
        <v>0</v>
      </c>
      <c r="M20" s="13">
        <f t="shared" si="4"/>
        <v>0</v>
      </c>
      <c r="N20" s="13">
        <f t="shared" si="5"/>
        <v>0</v>
      </c>
      <c r="O20" s="13">
        <f t="shared" si="6"/>
        <v>0</v>
      </c>
    </row>
    <row r="21" spans="1:15" s="14" customFormat="1" ht="20.25" customHeight="1">
      <c r="A21" s="62">
        <f t="shared" si="7"/>
        <v>5</v>
      </c>
      <c r="B21" s="68" t="s">
        <v>33</v>
      </c>
      <c r="C21" s="85" t="s">
        <v>24</v>
      </c>
      <c r="D21" s="110">
        <v>1</v>
      </c>
      <c r="E21" s="114"/>
      <c r="F21" s="129"/>
      <c r="G21" s="11">
        <f t="shared" si="0"/>
        <v>0</v>
      </c>
      <c r="H21" s="23"/>
      <c r="I21" s="23"/>
      <c r="J21" s="12">
        <f t="shared" si="1"/>
        <v>0</v>
      </c>
      <c r="K21" s="13">
        <f t="shared" si="2"/>
        <v>0</v>
      </c>
      <c r="L21" s="13">
        <f t="shared" si="3"/>
        <v>0</v>
      </c>
      <c r="M21" s="13">
        <f t="shared" si="4"/>
        <v>0</v>
      </c>
      <c r="N21" s="13">
        <f t="shared" si="5"/>
        <v>0</v>
      </c>
      <c r="O21" s="13">
        <f t="shared" si="6"/>
        <v>0</v>
      </c>
    </row>
    <row r="22" spans="1:15" s="14" customFormat="1" ht="21.75" customHeight="1">
      <c r="A22" s="62">
        <f t="shared" si="7"/>
        <v>6</v>
      </c>
      <c r="B22" s="160" t="s">
        <v>101</v>
      </c>
      <c r="C22" s="85" t="s">
        <v>24</v>
      </c>
      <c r="D22" s="116">
        <v>1</v>
      </c>
      <c r="E22" s="117"/>
      <c r="F22" s="129"/>
      <c r="G22" s="11">
        <f t="shared" si="0"/>
        <v>0</v>
      </c>
      <c r="H22" s="23"/>
      <c r="I22" s="23"/>
      <c r="J22" s="12">
        <f t="shared" si="1"/>
        <v>0</v>
      </c>
      <c r="K22" s="13">
        <f t="shared" si="2"/>
        <v>0</v>
      </c>
      <c r="L22" s="13">
        <f t="shared" si="3"/>
        <v>0</v>
      </c>
      <c r="M22" s="13">
        <f t="shared" si="4"/>
        <v>0</v>
      </c>
      <c r="N22" s="13">
        <f t="shared" si="5"/>
        <v>0</v>
      </c>
      <c r="O22" s="13">
        <f t="shared" si="6"/>
        <v>0</v>
      </c>
    </row>
    <row r="23" spans="1:15" s="22" customFormat="1" ht="18.75" customHeight="1">
      <c r="A23" s="62">
        <f t="shared" si="7"/>
        <v>7</v>
      </c>
      <c r="B23" s="146" t="s">
        <v>61</v>
      </c>
      <c r="C23" s="146"/>
      <c r="D23" s="146"/>
      <c r="E23" s="146"/>
      <c r="F23" s="146"/>
      <c r="G23" s="146"/>
      <c r="H23" s="146"/>
      <c r="I23" s="146"/>
      <c r="J23" s="147"/>
      <c r="K23" s="29">
        <f>SUM(K17:K22)</f>
        <v>0</v>
      </c>
      <c r="L23" s="29">
        <f>SUM(L17:L22)</f>
        <v>0</v>
      </c>
      <c r="M23" s="29">
        <f>SUM(M17:M22)</f>
        <v>0</v>
      </c>
      <c r="N23" s="29">
        <f>SUM(N17:N22)</f>
        <v>0</v>
      </c>
      <c r="O23" s="29">
        <f>SUM(O17:O22)</f>
        <v>0</v>
      </c>
    </row>
    <row r="24" spans="1:15" s="14" customFormat="1" ht="15">
      <c r="A24" s="62">
        <f t="shared" si="7"/>
        <v>8</v>
      </c>
      <c r="B24" s="148" t="s">
        <v>51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9"/>
    </row>
    <row r="25" spans="1:15" s="14" customFormat="1" ht="14.25">
      <c r="A25" s="62">
        <f t="shared" si="7"/>
        <v>9</v>
      </c>
      <c r="B25" s="137" t="s">
        <v>17</v>
      </c>
      <c r="C25" s="138"/>
      <c r="D25" s="138"/>
      <c r="E25" s="138"/>
      <c r="F25" s="138"/>
      <c r="G25" s="138"/>
      <c r="H25" s="138"/>
      <c r="I25" s="138"/>
      <c r="J25" s="138"/>
      <c r="K25" s="25" t="s">
        <v>18</v>
      </c>
      <c r="L25" s="26"/>
      <c r="M25" s="24" t="e">
        <f>M23*K25</f>
        <v>#VALUE!</v>
      </c>
      <c r="N25" s="28"/>
      <c r="O25" s="31" t="e">
        <f>M25</f>
        <v>#VALUE!</v>
      </c>
    </row>
    <row r="26" spans="1:15" s="14" customFormat="1" ht="14.25">
      <c r="A26" s="62">
        <f t="shared" si="7"/>
        <v>10</v>
      </c>
      <c r="B26" s="137" t="s">
        <v>15</v>
      </c>
      <c r="C26" s="138"/>
      <c r="D26" s="138"/>
      <c r="E26" s="138"/>
      <c r="F26" s="138"/>
      <c r="G26" s="138"/>
      <c r="H26" s="138"/>
      <c r="I26" s="138"/>
      <c r="J26" s="138"/>
      <c r="K26" s="27" t="s">
        <v>18</v>
      </c>
      <c r="L26" s="28"/>
      <c r="M26" s="28"/>
      <c r="N26" s="28"/>
      <c r="O26" s="32" t="e">
        <f>O23*K26</f>
        <v>#VALUE!</v>
      </c>
    </row>
    <row r="27" spans="1:15" s="14" customFormat="1" ht="12.75">
      <c r="A27" s="62">
        <f t="shared" si="7"/>
        <v>11</v>
      </c>
      <c r="B27" s="139" t="s">
        <v>29</v>
      </c>
      <c r="C27" s="140"/>
      <c r="D27" s="140"/>
      <c r="E27" s="140"/>
      <c r="F27" s="140"/>
      <c r="G27" s="140"/>
      <c r="H27" s="140"/>
      <c r="I27" s="140"/>
      <c r="J27" s="140"/>
      <c r="K27" s="27"/>
      <c r="L27" s="13">
        <f>L23*0.2409</f>
        <v>0</v>
      </c>
      <c r="M27" s="28"/>
      <c r="N27" s="28"/>
      <c r="O27" s="32">
        <f>L27</f>
        <v>0</v>
      </c>
    </row>
    <row r="28" spans="1:15" s="14" customFormat="1" ht="14.25" customHeight="1">
      <c r="A28" s="62">
        <f t="shared" si="7"/>
        <v>12</v>
      </c>
      <c r="B28" s="141" t="s">
        <v>26</v>
      </c>
      <c r="C28" s="142"/>
      <c r="D28" s="142"/>
      <c r="E28" s="142"/>
      <c r="F28" s="142"/>
      <c r="G28" s="142"/>
      <c r="H28" s="142"/>
      <c r="I28" s="142"/>
      <c r="J28" s="142"/>
      <c r="K28" s="64"/>
      <c r="L28" s="65"/>
      <c r="M28" s="65"/>
      <c r="N28" s="65"/>
      <c r="O28" s="30" t="e">
        <f>SUM(O25:O27)+O23</f>
        <v>#VALUE!</v>
      </c>
    </row>
    <row r="29" spans="1:15" s="17" customFormat="1" ht="12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20"/>
      <c r="O29" s="20"/>
    </row>
    <row r="30" spans="2:17" s="58" customFormat="1" ht="12.75">
      <c r="B30" s="58" t="s">
        <v>20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3:17" s="58" customFormat="1" ht="12.75">
      <c r="C31" s="58" t="s">
        <v>30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4:17" s="58" customFormat="1" ht="12.75"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4:17" s="58" customFormat="1" ht="12.75"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2:17" s="58" customFormat="1" ht="12.75">
      <c r="B34" s="58" t="s">
        <v>21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3:17" s="58" customFormat="1" ht="12.75">
      <c r="C35" s="58" t="s">
        <v>30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5:17" s="58" customFormat="1" ht="12.75"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</sheetData>
  <sheetProtection/>
  <mergeCells count="14">
    <mergeCell ref="A2:O2"/>
    <mergeCell ref="A13:A14"/>
    <mergeCell ref="B13:B14"/>
    <mergeCell ref="C13:C14"/>
    <mergeCell ref="D13:D14"/>
    <mergeCell ref="A10:L10"/>
    <mergeCell ref="A12:L12"/>
    <mergeCell ref="B28:J28"/>
    <mergeCell ref="B16:O16"/>
    <mergeCell ref="B23:J23"/>
    <mergeCell ref="B24:O24"/>
    <mergeCell ref="B25:J25"/>
    <mergeCell ref="B26:J26"/>
    <mergeCell ref="B27:J27"/>
  </mergeCells>
  <printOptions/>
  <pageMargins left="0.61" right="0.49" top="0.79" bottom="0.51" header="0.31496062992125984" footer="0.2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8">
      <selection activeCell="B24" sqref="B24"/>
    </sheetView>
  </sheetViews>
  <sheetFormatPr defaultColWidth="9.140625" defaultRowHeight="12.75"/>
  <cols>
    <col min="1" max="1" width="5.00390625" style="1" customWidth="1"/>
    <col min="2" max="2" width="40.421875" style="1" customWidth="1"/>
    <col min="3" max="3" width="10.00390625" style="1" customWidth="1"/>
    <col min="4" max="4" width="9.140625" style="1" customWidth="1"/>
    <col min="5" max="7" width="9.00390625" style="1" customWidth="1"/>
    <col min="8" max="9" width="6.8515625" style="1" customWidth="1"/>
    <col min="10" max="14" width="9.00390625" style="1" customWidth="1"/>
    <col min="15" max="15" width="10.7109375" style="1" customWidth="1"/>
    <col min="16" max="16384" width="9.140625" style="1" customWidth="1"/>
  </cols>
  <sheetData>
    <row r="1" spans="4:15" s="33" customFormat="1" ht="28.5" customHeight="1">
      <c r="D1" s="63" t="s">
        <v>23</v>
      </c>
      <c r="E1" s="34"/>
      <c r="F1" s="34"/>
      <c r="G1" s="34"/>
      <c r="H1" s="34"/>
      <c r="I1" s="34"/>
      <c r="J1" s="34"/>
      <c r="K1" s="34"/>
      <c r="L1" s="34"/>
      <c r="M1" s="57" t="s">
        <v>19</v>
      </c>
      <c r="N1" s="34"/>
      <c r="O1" s="34"/>
    </row>
    <row r="2" spans="1:17" s="33" customFormat="1" ht="31.5" customHeight="1">
      <c r="A2" s="135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34"/>
      <c r="Q2" s="35"/>
    </row>
    <row r="3" spans="1:17" s="33" customFormat="1" ht="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42" customFormat="1" ht="15">
      <c r="A4" s="36"/>
      <c r="B4" s="37"/>
      <c r="C4" s="38"/>
      <c r="D4" s="38"/>
      <c r="E4" s="39"/>
      <c r="F4" s="39" t="s">
        <v>36</v>
      </c>
      <c r="G4" s="39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s="42" customFormat="1" ht="15">
      <c r="A5" s="43"/>
      <c r="B5" s="44"/>
      <c r="C5" s="45"/>
      <c r="D5" s="46"/>
      <c r="E5" s="39"/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s="42" customFormat="1" ht="15">
      <c r="A6" s="47" t="s">
        <v>87</v>
      </c>
      <c r="B6" s="47"/>
      <c r="C6" s="47"/>
      <c r="D6" s="4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42" customFormat="1" ht="15">
      <c r="A7" s="43"/>
      <c r="B7" s="44"/>
      <c r="C7" s="49"/>
      <c r="D7" s="50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s="42" customFormat="1" ht="15">
      <c r="A8" s="51" t="s">
        <v>63</v>
      </c>
      <c r="B8" s="51"/>
      <c r="C8" s="51"/>
      <c r="D8" s="52"/>
      <c r="E8" s="52"/>
      <c r="F8" s="52"/>
      <c r="G8" s="39"/>
      <c r="H8" s="40"/>
      <c r="I8" s="53"/>
      <c r="J8" s="40"/>
      <c r="K8" s="40"/>
      <c r="L8" s="40"/>
      <c r="M8" s="40"/>
      <c r="N8" s="40"/>
      <c r="O8" s="40"/>
      <c r="P8" s="40"/>
      <c r="Q8" s="41"/>
    </row>
    <row r="9" spans="1:14" s="42" customFormat="1" ht="15">
      <c r="A9" s="54"/>
      <c r="B9" s="54"/>
      <c r="C9" s="54"/>
      <c r="D9" s="54"/>
      <c r="E9" s="40"/>
      <c r="F9" s="40"/>
      <c r="G9" s="40"/>
      <c r="H9" s="40"/>
      <c r="J9" s="40"/>
      <c r="K9" s="40"/>
      <c r="L9" s="40"/>
      <c r="M9" s="40"/>
      <c r="N9" s="40"/>
    </row>
    <row r="10" spans="1:17" s="56" customFormat="1" ht="15">
      <c r="A10" s="153" t="s">
        <v>25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07"/>
      <c r="N10" s="107"/>
      <c r="O10" s="107"/>
      <c r="P10" s="107"/>
      <c r="Q10" s="107"/>
    </row>
    <row r="11" spans="1:17" s="56" customFormat="1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56" customFormat="1" ht="15">
      <c r="A12" s="107" t="s">
        <v>28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07"/>
      <c r="N12" s="107"/>
      <c r="O12" s="107"/>
      <c r="P12" s="107"/>
      <c r="Q12" s="107"/>
    </row>
    <row r="13" spans="1:17" s="56" customFormat="1" ht="20.25">
      <c r="A13" s="150" t="s">
        <v>0</v>
      </c>
      <c r="B13" s="151" t="s">
        <v>2</v>
      </c>
      <c r="C13" s="150" t="s">
        <v>3</v>
      </c>
      <c r="D13" s="150" t="s">
        <v>4</v>
      </c>
      <c r="E13" s="21" t="s">
        <v>5</v>
      </c>
      <c r="F13" s="21"/>
      <c r="G13" s="21"/>
      <c r="H13" s="21"/>
      <c r="I13" s="21"/>
      <c r="J13" s="21"/>
      <c r="K13" s="21" t="s">
        <v>6</v>
      </c>
      <c r="L13" s="21"/>
      <c r="M13" s="21"/>
      <c r="N13" s="21"/>
      <c r="O13" s="21"/>
      <c r="P13" s="2"/>
      <c r="Q13" s="2"/>
    </row>
    <row r="14" spans="1:15" s="2" customFormat="1" ht="48.75" customHeight="1">
      <c r="A14" s="150"/>
      <c r="B14" s="151"/>
      <c r="C14" s="150"/>
      <c r="D14" s="150"/>
      <c r="E14" s="3" t="s">
        <v>7</v>
      </c>
      <c r="F14" s="4" t="s">
        <v>8</v>
      </c>
      <c r="G14" s="5" t="s">
        <v>9</v>
      </c>
      <c r="H14" s="6" t="s">
        <v>10</v>
      </c>
      <c r="I14" s="6" t="s">
        <v>11</v>
      </c>
      <c r="J14" s="5" t="s">
        <v>12</v>
      </c>
      <c r="K14" s="3" t="s">
        <v>13</v>
      </c>
      <c r="L14" s="5" t="s">
        <v>9</v>
      </c>
      <c r="M14" s="6" t="s">
        <v>10</v>
      </c>
      <c r="N14" s="6" t="s">
        <v>11</v>
      </c>
      <c r="O14" s="3" t="s">
        <v>14</v>
      </c>
    </row>
    <row r="15" spans="1:15" s="2" customFormat="1" ht="9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</row>
    <row r="16" spans="1:15" s="9" customFormat="1" ht="15">
      <c r="A16" s="8"/>
      <c r="B16" s="143" t="s">
        <v>1</v>
      </c>
      <c r="C16" s="143"/>
      <c r="D16" s="143"/>
      <c r="E16" s="143"/>
      <c r="F16" s="143"/>
      <c r="G16" s="144"/>
      <c r="H16" s="144"/>
      <c r="I16" s="144"/>
      <c r="J16" s="144"/>
      <c r="K16" s="144"/>
      <c r="L16" s="144"/>
      <c r="M16" s="144"/>
      <c r="N16" s="144"/>
      <c r="O16" s="145"/>
    </row>
    <row r="17" spans="1:15" s="14" customFormat="1" ht="30" customHeight="1">
      <c r="A17" s="62">
        <v>1</v>
      </c>
      <c r="B17" s="69" t="s">
        <v>54</v>
      </c>
      <c r="C17" s="85" t="s">
        <v>32</v>
      </c>
      <c r="D17" s="110">
        <v>3</v>
      </c>
      <c r="E17" s="111"/>
      <c r="F17" s="112"/>
      <c r="G17" s="126">
        <f>E17*F17</f>
        <v>0</v>
      </c>
      <c r="H17" s="12"/>
      <c r="I17" s="12"/>
      <c r="J17" s="12">
        <f aca="true" t="shared" si="0" ref="J17:J24">I17+H17+G17</f>
        <v>0</v>
      </c>
      <c r="K17" s="13">
        <f aca="true" t="shared" si="1" ref="K17:K24">D17*E17</f>
        <v>0</v>
      </c>
      <c r="L17" s="13">
        <f aca="true" t="shared" si="2" ref="L17:L24">D17*G17</f>
        <v>0</v>
      </c>
      <c r="M17" s="13">
        <f aca="true" t="shared" si="3" ref="M17:M24">H17*D17</f>
        <v>0</v>
      </c>
      <c r="N17" s="13">
        <f aca="true" t="shared" si="4" ref="N17:N24">D17*I17</f>
        <v>0</v>
      </c>
      <c r="O17" s="13">
        <f aca="true" t="shared" si="5" ref="O17:O24">L17+M17+N17</f>
        <v>0</v>
      </c>
    </row>
    <row r="18" spans="1:15" s="14" customFormat="1" ht="138" customHeight="1">
      <c r="A18" s="62">
        <f>A17+1</f>
        <v>2</v>
      </c>
      <c r="B18" s="70" t="s">
        <v>88</v>
      </c>
      <c r="C18" s="85" t="s">
        <v>97</v>
      </c>
      <c r="D18" s="113">
        <v>3</v>
      </c>
      <c r="E18" s="111"/>
      <c r="F18" s="112"/>
      <c r="G18" s="126">
        <f aca="true" t="shared" si="6" ref="G18:G24">E18*F18</f>
        <v>0</v>
      </c>
      <c r="H18" s="12"/>
      <c r="I18" s="12"/>
      <c r="J18" s="12">
        <f t="shared" si="0"/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>
        <f t="shared" si="5"/>
        <v>0</v>
      </c>
    </row>
    <row r="19" spans="1:15" s="14" customFormat="1" ht="75.75" customHeight="1">
      <c r="A19" s="62">
        <f aca="true" t="shared" si="7" ref="A19:A30">A18+1</f>
        <v>3</v>
      </c>
      <c r="B19" s="127" t="s">
        <v>79</v>
      </c>
      <c r="C19" s="85" t="s">
        <v>97</v>
      </c>
      <c r="D19" s="113">
        <v>3</v>
      </c>
      <c r="E19" s="111"/>
      <c r="F19" s="112"/>
      <c r="G19" s="126">
        <f t="shared" si="6"/>
        <v>0</v>
      </c>
      <c r="H19" s="12"/>
      <c r="I19" s="12"/>
      <c r="J19" s="12">
        <f t="shared" si="0"/>
        <v>0</v>
      </c>
      <c r="K19" s="13">
        <f t="shared" si="1"/>
        <v>0</v>
      </c>
      <c r="L19" s="13">
        <f t="shared" si="2"/>
        <v>0</v>
      </c>
      <c r="M19" s="13">
        <f t="shared" si="3"/>
        <v>0</v>
      </c>
      <c r="N19" s="13">
        <f t="shared" si="4"/>
        <v>0</v>
      </c>
      <c r="O19" s="13">
        <f t="shared" si="5"/>
        <v>0</v>
      </c>
    </row>
    <row r="20" spans="1:15" s="14" customFormat="1" ht="51.75" customHeight="1">
      <c r="A20" s="62">
        <f t="shared" si="7"/>
        <v>4</v>
      </c>
      <c r="B20" s="128" t="s">
        <v>84</v>
      </c>
      <c r="C20" s="85" t="s">
        <v>97</v>
      </c>
      <c r="D20" s="113">
        <v>3</v>
      </c>
      <c r="E20" s="111"/>
      <c r="F20" s="112"/>
      <c r="G20" s="126"/>
      <c r="H20" s="12"/>
      <c r="I20" s="12"/>
      <c r="J20" s="12"/>
      <c r="K20" s="13"/>
      <c r="L20" s="13"/>
      <c r="M20" s="13"/>
      <c r="N20" s="13"/>
      <c r="O20" s="13"/>
    </row>
    <row r="21" spans="1:15" s="14" customFormat="1" ht="29.25" customHeight="1">
      <c r="A21" s="62">
        <f t="shared" si="7"/>
        <v>5</v>
      </c>
      <c r="B21" s="128" t="s">
        <v>66</v>
      </c>
      <c r="C21" s="85" t="s">
        <v>32</v>
      </c>
      <c r="D21" s="113">
        <v>6</v>
      </c>
      <c r="E21" s="111"/>
      <c r="F21" s="112"/>
      <c r="G21" s="126"/>
      <c r="H21" s="12"/>
      <c r="I21" s="12"/>
      <c r="J21" s="12"/>
      <c r="K21" s="13"/>
      <c r="L21" s="13"/>
      <c r="M21" s="13"/>
      <c r="N21" s="13"/>
      <c r="O21" s="13"/>
    </row>
    <row r="22" spans="1:15" s="14" customFormat="1" ht="24" customHeight="1">
      <c r="A22" s="62">
        <f t="shared" si="7"/>
        <v>6</v>
      </c>
      <c r="B22" s="69" t="s">
        <v>55</v>
      </c>
      <c r="C22" s="85" t="s">
        <v>31</v>
      </c>
      <c r="D22" s="113">
        <v>3</v>
      </c>
      <c r="E22" s="114"/>
      <c r="F22" s="115"/>
      <c r="G22" s="126">
        <f t="shared" si="6"/>
        <v>0</v>
      </c>
      <c r="H22" s="16"/>
      <c r="I22" s="16"/>
      <c r="J22" s="12">
        <f t="shared" si="0"/>
        <v>0</v>
      </c>
      <c r="K22" s="13">
        <f t="shared" si="1"/>
        <v>0</v>
      </c>
      <c r="L22" s="13">
        <f t="shared" si="2"/>
        <v>0</v>
      </c>
      <c r="M22" s="13">
        <f t="shared" si="3"/>
        <v>0</v>
      </c>
      <c r="N22" s="13">
        <f t="shared" si="4"/>
        <v>0</v>
      </c>
      <c r="O22" s="13">
        <f t="shared" si="5"/>
        <v>0</v>
      </c>
    </row>
    <row r="23" spans="1:15" s="14" customFormat="1" ht="20.25" customHeight="1">
      <c r="A23" s="62">
        <f t="shared" si="7"/>
        <v>7</v>
      </c>
      <c r="B23" s="68" t="s">
        <v>33</v>
      </c>
      <c r="C23" s="85" t="s">
        <v>24</v>
      </c>
      <c r="D23" s="110">
        <v>1</v>
      </c>
      <c r="E23" s="114"/>
      <c r="F23" s="115"/>
      <c r="G23" s="126">
        <f t="shared" si="6"/>
        <v>0</v>
      </c>
      <c r="H23" s="23"/>
      <c r="I23" s="23"/>
      <c r="J23" s="12">
        <f t="shared" si="0"/>
        <v>0</v>
      </c>
      <c r="K23" s="13">
        <f t="shared" si="1"/>
        <v>0</v>
      </c>
      <c r="L23" s="13">
        <f t="shared" si="2"/>
        <v>0</v>
      </c>
      <c r="M23" s="13">
        <f t="shared" si="3"/>
        <v>0</v>
      </c>
      <c r="N23" s="13">
        <f t="shared" si="4"/>
        <v>0</v>
      </c>
      <c r="O23" s="13">
        <f t="shared" si="5"/>
        <v>0</v>
      </c>
    </row>
    <row r="24" spans="1:15" s="14" customFormat="1" ht="20.25" customHeight="1">
      <c r="A24" s="62">
        <f t="shared" si="7"/>
        <v>8</v>
      </c>
      <c r="B24" s="160" t="s">
        <v>101</v>
      </c>
      <c r="C24" s="85" t="s">
        <v>24</v>
      </c>
      <c r="D24" s="116">
        <v>1</v>
      </c>
      <c r="E24" s="114"/>
      <c r="F24" s="115"/>
      <c r="G24" s="126">
        <f t="shared" si="6"/>
        <v>0</v>
      </c>
      <c r="H24" s="23"/>
      <c r="I24" s="23"/>
      <c r="J24" s="12">
        <f t="shared" si="0"/>
        <v>0</v>
      </c>
      <c r="K24" s="13">
        <f t="shared" si="1"/>
        <v>0</v>
      </c>
      <c r="L24" s="13">
        <f t="shared" si="2"/>
        <v>0</v>
      </c>
      <c r="M24" s="13">
        <f t="shared" si="3"/>
        <v>0</v>
      </c>
      <c r="N24" s="13">
        <f t="shared" si="4"/>
        <v>0</v>
      </c>
      <c r="O24" s="13">
        <f t="shared" si="5"/>
        <v>0</v>
      </c>
    </row>
    <row r="25" spans="1:15" s="22" customFormat="1" ht="18.75" customHeight="1">
      <c r="A25" s="62">
        <f t="shared" si="7"/>
        <v>9</v>
      </c>
      <c r="B25" s="146" t="s">
        <v>67</v>
      </c>
      <c r="C25" s="146"/>
      <c r="D25" s="146"/>
      <c r="E25" s="146"/>
      <c r="F25" s="146"/>
      <c r="G25" s="146"/>
      <c r="H25" s="146"/>
      <c r="I25" s="146"/>
      <c r="J25" s="147"/>
      <c r="K25" s="29">
        <f>SUM(K17:K24)</f>
        <v>0</v>
      </c>
      <c r="L25" s="29">
        <f>SUM(L17:L24)</f>
        <v>0</v>
      </c>
      <c r="M25" s="29">
        <f>SUM(M17:M24)</f>
        <v>0</v>
      </c>
      <c r="N25" s="29">
        <f>SUM(N17:N24)</f>
        <v>0</v>
      </c>
      <c r="O25" s="29">
        <f>SUM(O17:O24)</f>
        <v>0</v>
      </c>
    </row>
    <row r="26" spans="1:15" s="14" customFormat="1" ht="15">
      <c r="A26" s="62">
        <f t="shared" si="7"/>
        <v>10</v>
      </c>
      <c r="B26" s="148" t="s">
        <v>51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9"/>
    </row>
    <row r="27" spans="1:15" s="14" customFormat="1" ht="14.25">
      <c r="A27" s="62">
        <f t="shared" si="7"/>
        <v>11</v>
      </c>
      <c r="B27" s="137" t="s">
        <v>17</v>
      </c>
      <c r="C27" s="138"/>
      <c r="D27" s="138"/>
      <c r="E27" s="138"/>
      <c r="F27" s="138"/>
      <c r="G27" s="138"/>
      <c r="H27" s="138"/>
      <c r="I27" s="138"/>
      <c r="J27" s="138"/>
      <c r="K27" s="25" t="s">
        <v>18</v>
      </c>
      <c r="L27" s="26"/>
      <c r="M27" s="24" t="e">
        <f>M25*K27</f>
        <v>#VALUE!</v>
      </c>
      <c r="N27" s="28"/>
      <c r="O27" s="31" t="e">
        <f>M27</f>
        <v>#VALUE!</v>
      </c>
    </row>
    <row r="28" spans="1:15" s="14" customFormat="1" ht="14.25">
      <c r="A28" s="62">
        <f t="shared" si="7"/>
        <v>12</v>
      </c>
      <c r="B28" s="137" t="s">
        <v>15</v>
      </c>
      <c r="C28" s="138"/>
      <c r="D28" s="138"/>
      <c r="E28" s="138"/>
      <c r="F28" s="138"/>
      <c r="G28" s="138"/>
      <c r="H28" s="138"/>
      <c r="I28" s="138"/>
      <c r="J28" s="138"/>
      <c r="K28" s="27" t="s">
        <v>18</v>
      </c>
      <c r="L28" s="28"/>
      <c r="M28" s="28"/>
      <c r="N28" s="28"/>
      <c r="O28" s="32" t="e">
        <f>O25*K28</f>
        <v>#VALUE!</v>
      </c>
    </row>
    <row r="29" spans="1:15" s="14" customFormat="1" ht="12.75">
      <c r="A29" s="62">
        <f t="shared" si="7"/>
        <v>13</v>
      </c>
      <c r="B29" s="139" t="s">
        <v>29</v>
      </c>
      <c r="C29" s="140"/>
      <c r="D29" s="140"/>
      <c r="E29" s="140"/>
      <c r="F29" s="140"/>
      <c r="G29" s="140"/>
      <c r="H29" s="140"/>
      <c r="I29" s="140"/>
      <c r="J29" s="140"/>
      <c r="K29" s="27"/>
      <c r="L29" s="13">
        <f>L25*0.2409</f>
        <v>0</v>
      </c>
      <c r="M29" s="28"/>
      <c r="N29" s="28"/>
      <c r="O29" s="32">
        <f>L29</f>
        <v>0</v>
      </c>
    </row>
    <row r="30" spans="1:15" s="14" customFormat="1" ht="14.25" customHeight="1">
      <c r="A30" s="62">
        <f t="shared" si="7"/>
        <v>14</v>
      </c>
      <c r="B30" s="141" t="s">
        <v>26</v>
      </c>
      <c r="C30" s="142"/>
      <c r="D30" s="142"/>
      <c r="E30" s="142"/>
      <c r="F30" s="142"/>
      <c r="G30" s="142"/>
      <c r="H30" s="142"/>
      <c r="I30" s="142"/>
      <c r="J30" s="142"/>
      <c r="K30" s="64"/>
      <c r="L30" s="65"/>
      <c r="M30" s="65"/>
      <c r="N30" s="65"/>
      <c r="O30" s="30" t="e">
        <f>SUM(O27:O29)+O25</f>
        <v>#VALUE!</v>
      </c>
    </row>
    <row r="31" spans="1:15" s="17" customFormat="1" ht="12.7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20"/>
      <c r="M31" s="20"/>
      <c r="N31" s="20"/>
      <c r="O31" s="20"/>
    </row>
    <row r="32" spans="2:17" s="58" customFormat="1" ht="12.75">
      <c r="B32" s="58" t="s">
        <v>20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3:17" s="58" customFormat="1" ht="12.75">
      <c r="C33" s="58" t="s">
        <v>30</v>
      </c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4:17" s="58" customFormat="1" ht="12.75"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4:17" s="58" customFormat="1" ht="12.75"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2:17" s="58" customFormat="1" ht="12.75">
      <c r="B36" s="58" t="s">
        <v>21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3:17" s="58" customFormat="1" ht="12.75">
      <c r="C37" s="58" t="s">
        <v>30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5:17" s="58" customFormat="1" ht="12.75"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</sheetData>
  <sheetProtection/>
  <mergeCells count="14">
    <mergeCell ref="A2:O2"/>
    <mergeCell ref="A13:A14"/>
    <mergeCell ref="B13:B14"/>
    <mergeCell ref="C13:C14"/>
    <mergeCell ref="D13:D14"/>
    <mergeCell ref="A10:L10"/>
    <mergeCell ref="B12:L12"/>
    <mergeCell ref="B30:J30"/>
    <mergeCell ref="B16:O16"/>
    <mergeCell ref="B25:J25"/>
    <mergeCell ref="B26:O26"/>
    <mergeCell ref="B27:J27"/>
    <mergeCell ref="B28:J28"/>
    <mergeCell ref="B29:J29"/>
  </mergeCells>
  <printOptions/>
  <pageMargins left="0.46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5">
      <selection activeCell="B23" sqref="B23"/>
    </sheetView>
  </sheetViews>
  <sheetFormatPr defaultColWidth="9.140625" defaultRowHeight="12.75"/>
  <cols>
    <col min="1" max="1" width="5.00390625" style="1" customWidth="1"/>
    <col min="2" max="2" width="40.421875" style="1" customWidth="1"/>
    <col min="3" max="3" width="10.00390625" style="1" customWidth="1"/>
    <col min="4" max="4" width="9.140625" style="1" customWidth="1"/>
    <col min="5" max="7" width="9.00390625" style="1" customWidth="1"/>
    <col min="8" max="9" width="6.8515625" style="1" customWidth="1"/>
    <col min="10" max="14" width="9.00390625" style="1" customWidth="1"/>
    <col min="15" max="15" width="10.7109375" style="1" customWidth="1"/>
    <col min="16" max="16384" width="9.140625" style="1" customWidth="1"/>
  </cols>
  <sheetData>
    <row r="1" spans="4:15" s="33" customFormat="1" ht="28.5" customHeight="1">
      <c r="D1" s="63" t="s">
        <v>23</v>
      </c>
      <c r="E1" s="34"/>
      <c r="F1" s="34"/>
      <c r="G1" s="34"/>
      <c r="H1" s="34"/>
      <c r="I1" s="34"/>
      <c r="J1" s="34"/>
      <c r="K1" s="34"/>
      <c r="L1" s="34"/>
      <c r="M1" s="57" t="s">
        <v>19</v>
      </c>
      <c r="N1" s="34"/>
      <c r="O1" s="34"/>
    </row>
    <row r="2" spans="1:17" s="33" customFormat="1" ht="32.25" customHeight="1">
      <c r="A2" s="135" t="s">
        <v>68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34"/>
      <c r="Q2" s="35"/>
    </row>
    <row r="3" spans="1:17" s="108" customFormat="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s="42" customFormat="1" ht="15">
      <c r="A4" s="36"/>
      <c r="B4" s="37"/>
      <c r="C4" s="38"/>
      <c r="D4" s="38"/>
      <c r="E4" s="39"/>
      <c r="F4" s="39" t="s">
        <v>37</v>
      </c>
      <c r="G4" s="39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s="42" customFormat="1" ht="15">
      <c r="A5" s="43"/>
      <c r="B5" s="44"/>
      <c r="C5" s="45"/>
      <c r="D5" s="46"/>
      <c r="E5" s="39"/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s="42" customFormat="1" ht="15">
      <c r="A6" s="47" t="s">
        <v>89</v>
      </c>
      <c r="B6" s="47"/>
      <c r="C6" s="47"/>
      <c r="D6" s="4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42" customFormat="1" ht="15">
      <c r="A7" s="43"/>
      <c r="B7" s="44"/>
      <c r="C7" s="49"/>
      <c r="D7" s="50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s="42" customFormat="1" ht="15">
      <c r="A8" s="51" t="s">
        <v>69</v>
      </c>
      <c r="B8" s="51"/>
      <c r="C8" s="51"/>
      <c r="D8" s="52"/>
      <c r="E8" s="52"/>
      <c r="F8" s="52"/>
      <c r="G8" s="39"/>
      <c r="H8" s="40"/>
      <c r="I8" s="53"/>
      <c r="J8" s="40"/>
      <c r="K8" s="40"/>
      <c r="L8" s="40"/>
      <c r="M8" s="40"/>
      <c r="N8" s="40"/>
      <c r="O8" s="40"/>
      <c r="P8" s="40"/>
      <c r="Q8" s="41"/>
    </row>
    <row r="9" spans="1:14" s="42" customFormat="1" ht="15">
      <c r="A9" s="54"/>
      <c r="B9" s="54"/>
      <c r="C9" s="54"/>
      <c r="D9" s="54"/>
      <c r="E9" s="40"/>
      <c r="F9" s="40"/>
      <c r="G9" s="40"/>
      <c r="H9" s="40"/>
      <c r="J9" s="40"/>
      <c r="K9" s="40"/>
      <c r="L9" s="40"/>
      <c r="M9" s="40"/>
      <c r="N9" s="40"/>
    </row>
    <row r="10" spans="1:17" s="56" customFormat="1" ht="15">
      <c r="A10" s="154" t="s">
        <v>25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07"/>
      <c r="N10" s="107"/>
      <c r="O10" s="107"/>
      <c r="P10" s="107"/>
      <c r="Q10" s="107"/>
    </row>
    <row r="11" spans="1:17" s="56" customFormat="1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56" customFormat="1" ht="15">
      <c r="A12" s="157" t="s">
        <v>28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07"/>
      <c r="N12" s="107"/>
      <c r="O12" s="107"/>
      <c r="P12" s="107"/>
      <c r="Q12" s="107"/>
    </row>
    <row r="13" spans="1:17" s="56" customFormat="1" ht="20.25">
      <c r="A13" s="158" t="s">
        <v>0</v>
      </c>
      <c r="B13" s="159" t="s">
        <v>2</v>
      </c>
      <c r="C13" s="158" t="s">
        <v>3</v>
      </c>
      <c r="D13" s="158" t="s">
        <v>4</v>
      </c>
      <c r="E13" s="83" t="s">
        <v>5</v>
      </c>
      <c r="F13" s="83"/>
      <c r="G13" s="83"/>
      <c r="H13" s="83"/>
      <c r="I13" s="83"/>
      <c r="J13" s="83"/>
      <c r="K13" s="83" t="s">
        <v>6</v>
      </c>
      <c r="L13" s="83"/>
      <c r="M13" s="83"/>
      <c r="N13" s="83"/>
      <c r="O13" s="83"/>
      <c r="P13" s="2"/>
      <c r="Q13" s="2"/>
    </row>
    <row r="14" spans="1:15" s="2" customFormat="1" ht="48.75" customHeight="1">
      <c r="A14" s="158"/>
      <c r="B14" s="159"/>
      <c r="C14" s="158"/>
      <c r="D14" s="158"/>
      <c r="E14" s="118" t="s">
        <v>7</v>
      </c>
      <c r="F14" s="119" t="s">
        <v>8</v>
      </c>
      <c r="G14" s="118" t="s">
        <v>9</v>
      </c>
      <c r="H14" s="118" t="s">
        <v>10</v>
      </c>
      <c r="I14" s="118" t="s">
        <v>11</v>
      </c>
      <c r="J14" s="118" t="s">
        <v>12</v>
      </c>
      <c r="K14" s="118" t="s">
        <v>13</v>
      </c>
      <c r="L14" s="118" t="s">
        <v>9</v>
      </c>
      <c r="M14" s="118" t="s">
        <v>10</v>
      </c>
      <c r="N14" s="118" t="s">
        <v>11</v>
      </c>
      <c r="O14" s="118" t="s">
        <v>14</v>
      </c>
    </row>
    <row r="15" spans="1:15" s="2" customFormat="1" ht="9.75">
      <c r="A15" s="84">
        <v>1</v>
      </c>
      <c r="B15" s="84">
        <v>2</v>
      </c>
      <c r="C15" s="84">
        <v>3</v>
      </c>
      <c r="D15" s="84">
        <v>4</v>
      </c>
      <c r="E15" s="84">
        <v>5</v>
      </c>
      <c r="F15" s="84">
        <v>6</v>
      </c>
      <c r="G15" s="84">
        <v>7</v>
      </c>
      <c r="H15" s="84">
        <v>8</v>
      </c>
      <c r="I15" s="84">
        <v>9</v>
      </c>
      <c r="J15" s="84">
        <v>10</v>
      </c>
      <c r="K15" s="84">
        <v>11</v>
      </c>
      <c r="L15" s="84">
        <v>12</v>
      </c>
      <c r="M15" s="84">
        <v>13</v>
      </c>
      <c r="N15" s="84">
        <v>14</v>
      </c>
      <c r="O15" s="84">
        <v>15</v>
      </c>
    </row>
    <row r="16" spans="1:15" s="9" customFormat="1" ht="15">
      <c r="A16" s="120"/>
      <c r="B16" s="156" t="s">
        <v>1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5" s="14" customFormat="1" ht="30" customHeight="1">
      <c r="A17" s="62">
        <v>1</v>
      </c>
      <c r="B17" s="69" t="s">
        <v>54</v>
      </c>
      <c r="C17" s="85" t="s">
        <v>32</v>
      </c>
      <c r="D17" s="110">
        <v>2</v>
      </c>
      <c r="E17" s="111"/>
      <c r="F17" s="112"/>
      <c r="G17" s="112">
        <f>E17*F17</f>
        <v>0</v>
      </c>
      <c r="H17" s="121"/>
      <c r="I17" s="121"/>
      <c r="J17" s="121">
        <f aca="true" t="shared" si="0" ref="J17:J23">I17+H17+G17</f>
        <v>0</v>
      </c>
      <c r="K17" s="122">
        <f aca="true" t="shared" si="1" ref="K17:K23">D17*E17</f>
        <v>0</v>
      </c>
      <c r="L17" s="122">
        <f aca="true" t="shared" si="2" ref="L17:L23">D17*G17</f>
        <v>0</v>
      </c>
      <c r="M17" s="122">
        <f aca="true" t="shared" si="3" ref="M17:M23">H17*D17</f>
        <v>0</v>
      </c>
      <c r="N17" s="122">
        <f aca="true" t="shared" si="4" ref="N17:N23">D17*I17</f>
        <v>0</v>
      </c>
      <c r="O17" s="122">
        <f aca="true" t="shared" si="5" ref="O17:O23">L17+M17+N17</f>
        <v>0</v>
      </c>
    </row>
    <row r="18" spans="1:15" s="14" customFormat="1" ht="105" customHeight="1">
      <c r="A18" s="62">
        <f>A17+1</f>
        <v>2</v>
      </c>
      <c r="B18" s="70" t="s">
        <v>90</v>
      </c>
      <c r="C18" s="85" t="s">
        <v>97</v>
      </c>
      <c r="D18" s="113">
        <v>2</v>
      </c>
      <c r="E18" s="111"/>
      <c r="F18" s="112"/>
      <c r="G18" s="112">
        <f aca="true" t="shared" si="6" ref="G18:G23">E18*F18</f>
        <v>0</v>
      </c>
      <c r="H18" s="121"/>
      <c r="I18" s="121"/>
      <c r="J18" s="121">
        <f t="shared" si="0"/>
        <v>0</v>
      </c>
      <c r="K18" s="122">
        <f t="shared" si="1"/>
        <v>0</v>
      </c>
      <c r="L18" s="122">
        <f t="shared" si="2"/>
        <v>0</v>
      </c>
      <c r="M18" s="122">
        <f t="shared" si="3"/>
        <v>0</v>
      </c>
      <c r="N18" s="122">
        <f t="shared" si="4"/>
        <v>0</v>
      </c>
      <c r="O18" s="122">
        <f t="shared" si="5"/>
        <v>0</v>
      </c>
    </row>
    <row r="19" spans="1:15" s="14" customFormat="1" ht="69" customHeight="1">
      <c r="A19" s="62">
        <f aca="true" t="shared" si="7" ref="A19:A29">A18+1</f>
        <v>3</v>
      </c>
      <c r="B19" s="127" t="s">
        <v>91</v>
      </c>
      <c r="C19" s="85" t="s">
        <v>97</v>
      </c>
      <c r="D19" s="113">
        <v>2</v>
      </c>
      <c r="E19" s="111"/>
      <c r="F19" s="112"/>
      <c r="G19" s="112">
        <f t="shared" si="6"/>
        <v>0</v>
      </c>
      <c r="H19" s="121"/>
      <c r="I19" s="121"/>
      <c r="J19" s="121">
        <f t="shared" si="0"/>
        <v>0</v>
      </c>
      <c r="K19" s="122">
        <f t="shared" si="1"/>
        <v>0</v>
      </c>
      <c r="L19" s="122">
        <f t="shared" si="2"/>
        <v>0</v>
      </c>
      <c r="M19" s="122">
        <f t="shared" si="3"/>
        <v>0</v>
      </c>
      <c r="N19" s="122">
        <f t="shared" si="4"/>
        <v>0</v>
      </c>
      <c r="O19" s="122">
        <f t="shared" si="5"/>
        <v>0</v>
      </c>
    </row>
    <row r="20" spans="1:15" s="14" customFormat="1" ht="45" customHeight="1">
      <c r="A20" s="62">
        <f t="shared" si="7"/>
        <v>4</v>
      </c>
      <c r="B20" s="128" t="s">
        <v>84</v>
      </c>
      <c r="C20" s="85" t="s">
        <v>97</v>
      </c>
      <c r="D20" s="113">
        <v>2</v>
      </c>
      <c r="E20" s="111"/>
      <c r="F20" s="112"/>
      <c r="G20" s="112">
        <f>E20*F20</f>
        <v>0</v>
      </c>
      <c r="H20" s="121"/>
      <c r="I20" s="121"/>
      <c r="J20" s="121">
        <f>I20+H20+G20</f>
        <v>0</v>
      </c>
      <c r="K20" s="122">
        <f>D20*E20</f>
        <v>0</v>
      </c>
      <c r="L20" s="122">
        <f>D20*G20</f>
        <v>0</v>
      </c>
      <c r="M20" s="122">
        <f>H20*D20</f>
        <v>0</v>
      </c>
      <c r="N20" s="122">
        <f>D20*I20</f>
        <v>0</v>
      </c>
      <c r="O20" s="122">
        <f>L20+M20+N20</f>
        <v>0</v>
      </c>
    </row>
    <row r="21" spans="1:15" s="14" customFormat="1" ht="27" customHeight="1">
      <c r="A21" s="62">
        <f t="shared" si="7"/>
        <v>5</v>
      </c>
      <c r="B21" s="69" t="s">
        <v>55</v>
      </c>
      <c r="C21" s="85" t="s">
        <v>31</v>
      </c>
      <c r="D21" s="113">
        <v>2</v>
      </c>
      <c r="E21" s="114"/>
      <c r="F21" s="115"/>
      <c r="G21" s="112">
        <f t="shared" si="6"/>
        <v>0</v>
      </c>
      <c r="H21" s="115"/>
      <c r="I21" s="115"/>
      <c r="J21" s="121">
        <f t="shared" si="0"/>
        <v>0</v>
      </c>
      <c r="K21" s="122">
        <f t="shared" si="1"/>
        <v>0</v>
      </c>
      <c r="L21" s="122">
        <f t="shared" si="2"/>
        <v>0</v>
      </c>
      <c r="M21" s="122">
        <f t="shared" si="3"/>
        <v>0</v>
      </c>
      <c r="N21" s="122">
        <f t="shared" si="4"/>
        <v>0</v>
      </c>
      <c r="O21" s="122">
        <f t="shared" si="5"/>
        <v>0</v>
      </c>
    </row>
    <row r="22" spans="1:15" s="14" customFormat="1" ht="20.25" customHeight="1">
      <c r="A22" s="62">
        <f t="shared" si="7"/>
        <v>6</v>
      </c>
      <c r="B22" s="68" t="s">
        <v>33</v>
      </c>
      <c r="C22" s="85" t="s">
        <v>24</v>
      </c>
      <c r="D22" s="110">
        <v>1</v>
      </c>
      <c r="E22" s="114"/>
      <c r="F22" s="115"/>
      <c r="G22" s="112">
        <f t="shared" si="6"/>
        <v>0</v>
      </c>
      <c r="H22" s="115"/>
      <c r="I22" s="115"/>
      <c r="J22" s="121">
        <f t="shared" si="0"/>
        <v>0</v>
      </c>
      <c r="K22" s="122">
        <f t="shared" si="1"/>
        <v>0</v>
      </c>
      <c r="L22" s="122">
        <f t="shared" si="2"/>
        <v>0</v>
      </c>
      <c r="M22" s="122">
        <f t="shared" si="3"/>
        <v>0</v>
      </c>
      <c r="N22" s="122">
        <f t="shared" si="4"/>
        <v>0</v>
      </c>
      <c r="O22" s="122">
        <f t="shared" si="5"/>
        <v>0</v>
      </c>
    </row>
    <row r="23" spans="1:15" s="14" customFormat="1" ht="20.25" customHeight="1">
      <c r="A23" s="62">
        <f t="shared" si="7"/>
        <v>7</v>
      </c>
      <c r="B23" s="160" t="s">
        <v>102</v>
      </c>
      <c r="C23" s="85" t="s">
        <v>24</v>
      </c>
      <c r="D23" s="116">
        <v>1</v>
      </c>
      <c r="E23" s="114"/>
      <c r="F23" s="115"/>
      <c r="G23" s="112">
        <f t="shared" si="6"/>
        <v>0</v>
      </c>
      <c r="H23" s="115"/>
      <c r="I23" s="115"/>
      <c r="J23" s="121">
        <f t="shared" si="0"/>
        <v>0</v>
      </c>
      <c r="K23" s="122">
        <f t="shared" si="1"/>
        <v>0</v>
      </c>
      <c r="L23" s="122">
        <f t="shared" si="2"/>
        <v>0</v>
      </c>
      <c r="M23" s="122">
        <f t="shared" si="3"/>
        <v>0</v>
      </c>
      <c r="N23" s="122">
        <f t="shared" si="4"/>
        <v>0</v>
      </c>
      <c r="O23" s="122">
        <f t="shared" si="5"/>
        <v>0</v>
      </c>
    </row>
    <row r="24" spans="1:15" s="22" customFormat="1" ht="18.75" customHeight="1">
      <c r="A24" s="62">
        <f t="shared" si="7"/>
        <v>8</v>
      </c>
      <c r="B24" s="146" t="s">
        <v>71</v>
      </c>
      <c r="C24" s="146"/>
      <c r="D24" s="146"/>
      <c r="E24" s="146"/>
      <c r="F24" s="146"/>
      <c r="G24" s="146"/>
      <c r="H24" s="146"/>
      <c r="I24" s="146"/>
      <c r="J24" s="147"/>
      <c r="K24" s="29">
        <f>SUM(K17:K23)</f>
        <v>0</v>
      </c>
      <c r="L24" s="29">
        <f>SUM(L17:L23)</f>
        <v>0</v>
      </c>
      <c r="M24" s="29">
        <f>SUM(M17:M23)</f>
        <v>0</v>
      </c>
      <c r="N24" s="29">
        <f>SUM(N17:N23)</f>
        <v>0</v>
      </c>
      <c r="O24" s="29">
        <f>SUM(O17:O23)</f>
        <v>0</v>
      </c>
    </row>
    <row r="25" spans="1:15" s="14" customFormat="1" ht="15">
      <c r="A25" s="62">
        <f t="shared" si="7"/>
        <v>9</v>
      </c>
      <c r="B25" s="148" t="s">
        <v>51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9"/>
    </row>
    <row r="26" spans="1:15" s="14" customFormat="1" ht="14.25">
      <c r="A26" s="62">
        <f t="shared" si="7"/>
        <v>10</v>
      </c>
      <c r="B26" s="137" t="s">
        <v>17</v>
      </c>
      <c r="C26" s="138"/>
      <c r="D26" s="138"/>
      <c r="E26" s="138"/>
      <c r="F26" s="138"/>
      <c r="G26" s="138"/>
      <c r="H26" s="138"/>
      <c r="I26" s="138"/>
      <c r="J26" s="138"/>
      <c r="K26" s="25" t="s">
        <v>18</v>
      </c>
      <c r="L26" s="26"/>
      <c r="M26" s="24" t="e">
        <f>M24*K26</f>
        <v>#VALUE!</v>
      </c>
      <c r="N26" s="28"/>
      <c r="O26" s="31" t="e">
        <f>M26</f>
        <v>#VALUE!</v>
      </c>
    </row>
    <row r="27" spans="1:15" s="14" customFormat="1" ht="14.25">
      <c r="A27" s="62">
        <f t="shared" si="7"/>
        <v>11</v>
      </c>
      <c r="B27" s="137" t="s">
        <v>15</v>
      </c>
      <c r="C27" s="138"/>
      <c r="D27" s="138"/>
      <c r="E27" s="138"/>
      <c r="F27" s="138"/>
      <c r="G27" s="138"/>
      <c r="H27" s="138"/>
      <c r="I27" s="138"/>
      <c r="J27" s="138"/>
      <c r="K27" s="27" t="s">
        <v>18</v>
      </c>
      <c r="L27" s="28"/>
      <c r="M27" s="28"/>
      <c r="N27" s="28"/>
      <c r="O27" s="32" t="e">
        <f>O24*K27</f>
        <v>#VALUE!</v>
      </c>
    </row>
    <row r="28" spans="1:15" s="14" customFormat="1" ht="12.75">
      <c r="A28" s="62">
        <f t="shared" si="7"/>
        <v>12</v>
      </c>
      <c r="B28" s="139" t="s">
        <v>29</v>
      </c>
      <c r="C28" s="140"/>
      <c r="D28" s="140"/>
      <c r="E28" s="140"/>
      <c r="F28" s="140"/>
      <c r="G28" s="140"/>
      <c r="H28" s="140"/>
      <c r="I28" s="140"/>
      <c r="J28" s="140"/>
      <c r="K28" s="27"/>
      <c r="L28" s="13">
        <f>L24*0.2409</f>
        <v>0</v>
      </c>
      <c r="M28" s="28"/>
      <c r="N28" s="28"/>
      <c r="O28" s="32">
        <f>L28</f>
        <v>0</v>
      </c>
    </row>
    <row r="29" spans="1:15" s="14" customFormat="1" ht="14.25" customHeight="1">
      <c r="A29" s="62">
        <f t="shared" si="7"/>
        <v>13</v>
      </c>
      <c r="B29" s="141" t="s">
        <v>26</v>
      </c>
      <c r="C29" s="142"/>
      <c r="D29" s="142"/>
      <c r="E29" s="142"/>
      <c r="F29" s="142"/>
      <c r="G29" s="142"/>
      <c r="H29" s="142"/>
      <c r="I29" s="142"/>
      <c r="J29" s="142"/>
      <c r="K29" s="64"/>
      <c r="L29" s="65"/>
      <c r="M29" s="65"/>
      <c r="N29" s="65"/>
      <c r="O29" s="30" t="e">
        <f>SUM(O26:O28)+O24</f>
        <v>#VALUE!</v>
      </c>
    </row>
    <row r="30" spans="1:15" s="17" customFormat="1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20"/>
      <c r="O30" s="20"/>
    </row>
    <row r="31" spans="2:17" s="58" customFormat="1" ht="12.75">
      <c r="B31" s="58" t="s">
        <v>20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3:17" s="58" customFormat="1" ht="12.75">
      <c r="C32" s="58" t="s">
        <v>30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4:17" s="58" customFormat="1" ht="12.75"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4:17" s="58" customFormat="1" ht="12.75"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2:17" s="58" customFormat="1" ht="12.75">
      <c r="B35" s="58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3:17" s="58" customFormat="1" ht="12.75">
      <c r="C36" s="58" t="s">
        <v>30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5:17" s="58" customFormat="1" ht="12.75"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</sheetData>
  <sheetProtection/>
  <mergeCells count="14">
    <mergeCell ref="A10:L10"/>
    <mergeCell ref="A12:L12"/>
    <mergeCell ref="A2:O2"/>
    <mergeCell ref="A13:A14"/>
    <mergeCell ref="B13:B14"/>
    <mergeCell ref="C13:C14"/>
    <mergeCell ref="D13:D14"/>
    <mergeCell ref="B29:J29"/>
    <mergeCell ref="B16:O16"/>
    <mergeCell ref="B24:J24"/>
    <mergeCell ref="B25:O25"/>
    <mergeCell ref="B26:J26"/>
    <mergeCell ref="B27:J27"/>
    <mergeCell ref="B28:J28"/>
  </mergeCells>
  <printOptions/>
  <pageMargins left="0.39" right="0.7086614173228347" top="0.6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1">
      <selection activeCell="R36" sqref="R36"/>
    </sheetView>
  </sheetViews>
  <sheetFormatPr defaultColWidth="9.140625" defaultRowHeight="12.75"/>
  <cols>
    <col min="1" max="1" width="4.421875" style="1" customWidth="1"/>
    <col min="2" max="2" width="40.421875" style="1" customWidth="1"/>
    <col min="3" max="3" width="10.00390625" style="1" customWidth="1"/>
    <col min="4" max="4" width="9.140625" style="1" customWidth="1"/>
    <col min="5" max="7" width="9.00390625" style="1" customWidth="1"/>
    <col min="8" max="9" width="6.8515625" style="1" customWidth="1"/>
    <col min="10" max="14" width="9.00390625" style="1" customWidth="1"/>
    <col min="15" max="15" width="10.7109375" style="1" customWidth="1"/>
    <col min="16" max="16384" width="9.140625" style="1" customWidth="1"/>
  </cols>
  <sheetData>
    <row r="1" spans="4:15" s="33" customFormat="1" ht="28.5" customHeight="1">
      <c r="D1" s="63" t="s">
        <v>23</v>
      </c>
      <c r="E1" s="34"/>
      <c r="F1" s="34"/>
      <c r="G1" s="34"/>
      <c r="H1" s="34"/>
      <c r="I1" s="34"/>
      <c r="J1" s="34"/>
      <c r="K1" s="34"/>
      <c r="L1" s="34"/>
      <c r="M1" s="57" t="s">
        <v>19</v>
      </c>
      <c r="N1" s="34"/>
      <c r="O1" s="34"/>
    </row>
    <row r="2" spans="1:17" s="33" customFormat="1" ht="31.5" customHeight="1">
      <c r="A2" s="135" t="s">
        <v>57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34"/>
      <c r="Q2" s="35"/>
    </row>
    <row r="3" spans="1:17" s="33" customFormat="1" ht="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42" customFormat="1" ht="15">
      <c r="A4" s="36"/>
      <c r="B4" s="37"/>
      <c r="C4" s="38"/>
      <c r="D4" s="38"/>
      <c r="E4" s="39"/>
      <c r="F4" s="39" t="s">
        <v>38</v>
      </c>
      <c r="G4" s="39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s="42" customFormat="1" ht="15">
      <c r="A5" s="43"/>
      <c r="B5" s="44"/>
      <c r="C5" s="45"/>
      <c r="D5" s="46"/>
      <c r="E5" s="39"/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s="42" customFormat="1" ht="15">
      <c r="A6" s="47" t="s">
        <v>92</v>
      </c>
      <c r="B6" s="47"/>
      <c r="C6" s="47"/>
      <c r="D6" s="4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42" customFormat="1" ht="15">
      <c r="A7" s="43"/>
      <c r="B7" s="44"/>
      <c r="C7" s="49"/>
      <c r="D7" s="50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s="42" customFormat="1" ht="15">
      <c r="A8" s="51" t="s">
        <v>73</v>
      </c>
      <c r="B8" s="51"/>
      <c r="C8" s="51"/>
      <c r="D8" s="52"/>
      <c r="E8" s="52"/>
      <c r="F8" s="52"/>
      <c r="G8" s="39"/>
      <c r="H8" s="40"/>
      <c r="I8" s="53"/>
      <c r="J8" s="40"/>
      <c r="K8" s="40"/>
      <c r="L8" s="40"/>
      <c r="M8" s="40"/>
      <c r="N8" s="40"/>
      <c r="O8" s="40"/>
      <c r="P8" s="40"/>
      <c r="Q8" s="41"/>
    </row>
    <row r="9" spans="1:14" s="42" customFormat="1" ht="15">
      <c r="A9" s="54"/>
      <c r="B9" s="54"/>
      <c r="C9" s="54"/>
      <c r="D9" s="54"/>
      <c r="E9" s="40"/>
      <c r="F9" s="40"/>
      <c r="G9" s="40"/>
      <c r="H9" s="40"/>
      <c r="J9" s="40"/>
      <c r="K9" s="40"/>
      <c r="L9" s="40"/>
      <c r="M9" s="40"/>
      <c r="N9" s="40"/>
    </row>
    <row r="10" spans="1:17" s="56" customFormat="1" ht="15">
      <c r="A10" s="154" t="s">
        <v>25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07"/>
      <c r="N10" s="107"/>
      <c r="O10" s="107"/>
      <c r="P10" s="107"/>
      <c r="Q10" s="107"/>
    </row>
    <row r="11" spans="1:17" s="56" customFormat="1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56" customFormat="1" ht="15">
      <c r="A12" s="155" t="s">
        <v>28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07"/>
      <c r="N12" s="107"/>
      <c r="O12" s="107"/>
      <c r="P12" s="107"/>
      <c r="Q12" s="107"/>
    </row>
    <row r="13" spans="1:17" s="56" customFormat="1" ht="20.25">
      <c r="A13" s="150" t="s">
        <v>0</v>
      </c>
      <c r="B13" s="151" t="s">
        <v>2</v>
      </c>
      <c r="C13" s="150" t="s">
        <v>3</v>
      </c>
      <c r="D13" s="150" t="s">
        <v>4</v>
      </c>
      <c r="E13" s="21" t="s">
        <v>5</v>
      </c>
      <c r="F13" s="21"/>
      <c r="G13" s="21"/>
      <c r="H13" s="21"/>
      <c r="I13" s="21"/>
      <c r="J13" s="21"/>
      <c r="K13" s="21" t="s">
        <v>6</v>
      </c>
      <c r="L13" s="21"/>
      <c r="M13" s="21"/>
      <c r="N13" s="21"/>
      <c r="O13" s="21"/>
      <c r="P13" s="2"/>
      <c r="Q13" s="2"/>
    </row>
    <row r="14" spans="1:15" s="2" customFormat="1" ht="48.75" customHeight="1">
      <c r="A14" s="150"/>
      <c r="B14" s="151"/>
      <c r="C14" s="150"/>
      <c r="D14" s="150"/>
      <c r="E14" s="3" t="s">
        <v>7</v>
      </c>
      <c r="F14" s="4" t="s">
        <v>8</v>
      </c>
      <c r="G14" s="5" t="s">
        <v>9</v>
      </c>
      <c r="H14" s="6" t="s">
        <v>10</v>
      </c>
      <c r="I14" s="6" t="s">
        <v>11</v>
      </c>
      <c r="J14" s="5" t="s">
        <v>12</v>
      </c>
      <c r="K14" s="3" t="s">
        <v>13</v>
      </c>
      <c r="L14" s="5" t="s">
        <v>9</v>
      </c>
      <c r="M14" s="6" t="s">
        <v>10</v>
      </c>
      <c r="N14" s="6" t="s">
        <v>11</v>
      </c>
      <c r="O14" s="3" t="s">
        <v>14</v>
      </c>
    </row>
    <row r="15" spans="1:15" s="2" customFormat="1" ht="9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</row>
    <row r="16" spans="1:15" s="9" customFormat="1" ht="15">
      <c r="A16" s="8"/>
      <c r="B16" s="144" t="s">
        <v>1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</row>
    <row r="17" spans="1:15" s="14" customFormat="1" ht="36" customHeight="1">
      <c r="A17" s="62">
        <v>1</v>
      </c>
      <c r="B17" s="69" t="s">
        <v>54</v>
      </c>
      <c r="C17" s="131" t="s">
        <v>32</v>
      </c>
      <c r="D17" s="110">
        <v>10</v>
      </c>
      <c r="E17" s="10"/>
      <c r="F17" s="11"/>
      <c r="G17" s="11">
        <f aca="true" t="shared" si="0" ref="G17:G22">E17*F17</f>
        <v>0</v>
      </c>
      <c r="H17" s="12"/>
      <c r="I17" s="12"/>
      <c r="J17" s="12">
        <f aca="true" t="shared" si="1" ref="J17:J26">I17+H17+G17</f>
        <v>0</v>
      </c>
      <c r="K17" s="13">
        <f aca="true" t="shared" si="2" ref="K17:K26">D17*E17</f>
        <v>0</v>
      </c>
      <c r="L17" s="13">
        <f aca="true" t="shared" si="3" ref="L17:L26">D17*G17</f>
        <v>0</v>
      </c>
      <c r="M17" s="13">
        <f aca="true" t="shared" si="4" ref="M17:M26">H17*D17</f>
        <v>0</v>
      </c>
      <c r="N17" s="13">
        <f aca="true" t="shared" si="5" ref="N17:N26">D17*I17</f>
        <v>0</v>
      </c>
      <c r="O17" s="13">
        <f aca="true" t="shared" si="6" ref="O17:O26">L17+M17+N17</f>
        <v>0</v>
      </c>
    </row>
    <row r="18" spans="1:15" s="14" customFormat="1" ht="95.25" customHeight="1">
      <c r="A18" s="62">
        <v>1</v>
      </c>
      <c r="B18" s="69" t="s">
        <v>93</v>
      </c>
      <c r="C18" s="85" t="s">
        <v>97</v>
      </c>
      <c r="D18" s="110">
        <v>2</v>
      </c>
      <c r="E18" s="10"/>
      <c r="F18" s="11"/>
      <c r="G18" s="11">
        <f t="shared" si="0"/>
        <v>0</v>
      </c>
      <c r="H18" s="12"/>
      <c r="I18" s="12"/>
      <c r="J18" s="12">
        <f>I18+H18+G18</f>
        <v>0</v>
      </c>
      <c r="K18" s="13">
        <f>D18*E18</f>
        <v>0</v>
      </c>
      <c r="L18" s="13">
        <f>D18*G18</f>
        <v>0</v>
      </c>
      <c r="M18" s="13">
        <f>H18*D18</f>
        <v>0</v>
      </c>
      <c r="N18" s="13">
        <f>D18*I18</f>
        <v>0</v>
      </c>
      <c r="O18" s="13">
        <f>L18+M18+N18</f>
        <v>0</v>
      </c>
    </row>
    <row r="19" spans="1:15" s="14" customFormat="1" ht="94.5" customHeight="1">
      <c r="A19" s="62">
        <v>1</v>
      </c>
      <c r="B19" s="69" t="s">
        <v>94</v>
      </c>
      <c r="C19" s="85" t="s">
        <v>97</v>
      </c>
      <c r="D19" s="110">
        <v>3</v>
      </c>
      <c r="E19" s="10"/>
      <c r="F19" s="11"/>
      <c r="G19" s="11">
        <f t="shared" si="0"/>
        <v>0</v>
      </c>
      <c r="H19" s="12"/>
      <c r="I19" s="12"/>
      <c r="J19" s="12">
        <f>I19+H19+G19</f>
        <v>0</v>
      </c>
      <c r="K19" s="13">
        <f>D19*E19</f>
        <v>0</v>
      </c>
      <c r="L19" s="13">
        <f>D19*G19</f>
        <v>0</v>
      </c>
      <c r="M19" s="13">
        <f>H19*D19</f>
        <v>0</v>
      </c>
      <c r="N19" s="13">
        <f>D19*I19</f>
        <v>0</v>
      </c>
      <c r="O19" s="13">
        <f>L19+M19+N19</f>
        <v>0</v>
      </c>
    </row>
    <row r="20" spans="1:15" s="14" customFormat="1" ht="139.5" customHeight="1">
      <c r="A20" s="62">
        <f>A17+1</f>
        <v>2</v>
      </c>
      <c r="B20" s="70" t="s">
        <v>95</v>
      </c>
      <c r="C20" s="85" t="s">
        <v>97</v>
      </c>
      <c r="D20" s="113">
        <v>5</v>
      </c>
      <c r="E20" s="10"/>
      <c r="F20" s="11"/>
      <c r="G20" s="11">
        <f t="shared" si="0"/>
        <v>0</v>
      </c>
      <c r="H20" s="12"/>
      <c r="I20" s="12"/>
      <c r="J20" s="12">
        <f>I20+H20+G20</f>
        <v>0</v>
      </c>
      <c r="K20" s="13">
        <f>D20*E20</f>
        <v>0</v>
      </c>
      <c r="L20" s="13">
        <f>D20*G20</f>
        <v>0</v>
      </c>
      <c r="M20" s="13">
        <f>H20*D20</f>
        <v>0</v>
      </c>
      <c r="N20" s="13">
        <f>D20*I20</f>
        <v>0</v>
      </c>
      <c r="O20" s="13">
        <f>L20+M20+N20</f>
        <v>0</v>
      </c>
    </row>
    <row r="21" spans="1:15" s="14" customFormat="1" ht="72" customHeight="1">
      <c r="A21" s="62">
        <f aca="true" t="shared" si="7" ref="A21:A26">A20+1</f>
        <v>3</v>
      </c>
      <c r="B21" s="127" t="s">
        <v>91</v>
      </c>
      <c r="C21" s="85" t="s">
        <v>97</v>
      </c>
      <c r="D21" s="113">
        <v>10</v>
      </c>
      <c r="E21" s="10"/>
      <c r="F21" s="11"/>
      <c r="G21" s="11">
        <f t="shared" si="0"/>
        <v>0</v>
      </c>
      <c r="H21" s="12"/>
      <c r="I21" s="12"/>
      <c r="J21" s="12">
        <f t="shared" si="1"/>
        <v>0</v>
      </c>
      <c r="K21" s="13">
        <f t="shared" si="2"/>
        <v>0</v>
      </c>
      <c r="L21" s="13">
        <f t="shared" si="3"/>
        <v>0</v>
      </c>
      <c r="M21" s="13">
        <f t="shared" si="4"/>
        <v>0</v>
      </c>
      <c r="N21" s="13">
        <f t="shared" si="5"/>
        <v>0</v>
      </c>
      <c r="O21" s="13">
        <f t="shared" si="6"/>
        <v>0</v>
      </c>
    </row>
    <row r="22" spans="1:15" s="14" customFormat="1" ht="51.75" customHeight="1">
      <c r="A22" s="62">
        <f t="shared" si="7"/>
        <v>4</v>
      </c>
      <c r="B22" s="128" t="s">
        <v>84</v>
      </c>
      <c r="C22" s="85" t="s">
        <v>97</v>
      </c>
      <c r="D22" s="113">
        <v>5</v>
      </c>
      <c r="E22" s="15"/>
      <c r="F22" s="16"/>
      <c r="G22" s="11">
        <f t="shared" si="0"/>
        <v>0</v>
      </c>
      <c r="H22" s="16"/>
      <c r="I22" s="16"/>
      <c r="J22" s="12">
        <f t="shared" si="1"/>
        <v>0</v>
      </c>
      <c r="K22" s="13">
        <f t="shared" si="2"/>
        <v>0</v>
      </c>
      <c r="L22" s="13">
        <f t="shared" si="3"/>
        <v>0</v>
      </c>
      <c r="M22" s="13">
        <f t="shared" si="4"/>
        <v>0</v>
      </c>
      <c r="N22" s="13">
        <f t="shared" si="5"/>
        <v>0</v>
      </c>
      <c r="O22" s="13">
        <f t="shared" si="6"/>
        <v>0</v>
      </c>
    </row>
    <row r="23" spans="1:15" s="14" customFormat="1" ht="37.5" customHeight="1">
      <c r="A23" s="62">
        <f t="shared" si="7"/>
        <v>5</v>
      </c>
      <c r="B23" s="128" t="s">
        <v>96</v>
      </c>
      <c r="C23" s="85" t="s">
        <v>32</v>
      </c>
      <c r="D23" s="113">
        <v>10</v>
      </c>
      <c r="E23" s="10"/>
      <c r="F23" s="11"/>
      <c r="G23" s="11">
        <f>E23*F23</f>
        <v>0</v>
      </c>
      <c r="H23" s="12"/>
      <c r="I23" s="12"/>
      <c r="J23" s="12">
        <f t="shared" si="1"/>
        <v>0</v>
      </c>
      <c r="K23" s="13">
        <f t="shared" si="2"/>
        <v>0</v>
      </c>
      <c r="L23" s="13">
        <f t="shared" si="3"/>
        <v>0</v>
      </c>
      <c r="M23" s="13">
        <f t="shared" si="4"/>
        <v>0</v>
      </c>
      <c r="N23" s="13">
        <f t="shared" si="5"/>
        <v>0</v>
      </c>
      <c r="O23" s="13">
        <f t="shared" si="6"/>
        <v>0</v>
      </c>
    </row>
    <row r="24" spans="1:15" s="14" customFormat="1" ht="33" customHeight="1">
      <c r="A24" s="62">
        <f t="shared" si="7"/>
        <v>6</v>
      </c>
      <c r="B24" s="69" t="s">
        <v>55</v>
      </c>
      <c r="C24" s="85" t="s">
        <v>31</v>
      </c>
      <c r="D24" s="113">
        <v>10</v>
      </c>
      <c r="E24" s="15"/>
      <c r="F24" s="16"/>
      <c r="G24" s="11">
        <f>E24*F24</f>
        <v>0</v>
      </c>
      <c r="H24" s="16"/>
      <c r="I24" s="16"/>
      <c r="J24" s="12">
        <f t="shared" si="1"/>
        <v>0</v>
      </c>
      <c r="K24" s="13">
        <f t="shared" si="2"/>
        <v>0</v>
      </c>
      <c r="L24" s="13">
        <f t="shared" si="3"/>
        <v>0</v>
      </c>
      <c r="M24" s="13">
        <f t="shared" si="4"/>
        <v>0</v>
      </c>
      <c r="N24" s="13">
        <f t="shared" si="5"/>
        <v>0</v>
      </c>
      <c r="O24" s="13">
        <f t="shared" si="6"/>
        <v>0</v>
      </c>
    </row>
    <row r="25" spans="1:15" s="14" customFormat="1" ht="21" customHeight="1">
      <c r="A25" s="62">
        <f t="shared" si="7"/>
        <v>7</v>
      </c>
      <c r="B25" s="68" t="s">
        <v>33</v>
      </c>
      <c r="C25" s="85" t="s">
        <v>24</v>
      </c>
      <c r="D25" s="110">
        <v>1</v>
      </c>
      <c r="E25" s="66"/>
      <c r="F25" s="23"/>
      <c r="G25" s="11">
        <f>E25*F25</f>
        <v>0</v>
      </c>
      <c r="H25" s="23"/>
      <c r="I25" s="23"/>
      <c r="J25" s="12">
        <f t="shared" si="1"/>
        <v>0</v>
      </c>
      <c r="K25" s="13">
        <f t="shared" si="2"/>
        <v>0</v>
      </c>
      <c r="L25" s="13">
        <f t="shared" si="3"/>
        <v>0</v>
      </c>
      <c r="M25" s="13">
        <f t="shared" si="4"/>
        <v>0</v>
      </c>
      <c r="N25" s="13">
        <f t="shared" si="5"/>
        <v>0</v>
      </c>
      <c r="O25" s="13">
        <f t="shared" si="6"/>
        <v>0</v>
      </c>
    </row>
    <row r="26" spans="1:15" s="14" customFormat="1" ht="20.25" customHeight="1">
      <c r="A26" s="62">
        <f t="shared" si="7"/>
        <v>8</v>
      </c>
      <c r="B26" s="160" t="s">
        <v>101</v>
      </c>
      <c r="C26" s="85" t="s">
        <v>24</v>
      </c>
      <c r="D26" s="116">
        <v>1</v>
      </c>
      <c r="E26" s="66"/>
      <c r="F26" s="23"/>
      <c r="G26" s="11">
        <f>E26*F26</f>
        <v>0</v>
      </c>
      <c r="H26" s="23"/>
      <c r="I26" s="23"/>
      <c r="J26" s="12">
        <f t="shared" si="1"/>
        <v>0</v>
      </c>
      <c r="K26" s="13">
        <f t="shared" si="2"/>
        <v>0</v>
      </c>
      <c r="L26" s="13">
        <f t="shared" si="3"/>
        <v>0</v>
      </c>
      <c r="M26" s="13">
        <f t="shared" si="4"/>
        <v>0</v>
      </c>
      <c r="N26" s="13">
        <f t="shared" si="5"/>
        <v>0</v>
      </c>
      <c r="O26" s="13">
        <f t="shared" si="6"/>
        <v>0</v>
      </c>
    </row>
    <row r="27" spans="1:15" s="22" customFormat="1" ht="18.75" customHeight="1">
      <c r="A27" s="62" t="e">
        <f>#REF!+1</f>
        <v>#REF!</v>
      </c>
      <c r="B27" s="146" t="s">
        <v>22</v>
      </c>
      <c r="C27" s="146"/>
      <c r="D27" s="146"/>
      <c r="E27" s="146"/>
      <c r="F27" s="146"/>
      <c r="G27" s="146"/>
      <c r="H27" s="146"/>
      <c r="I27" s="146"/>
      <c r="J27" s="147"/>
      <c r="K27" s="29">
        <f>SUM(K17:K26)</f>
        <v>0</v>
      </c>
      <c r="L27" s="29">
        <f>SUM(L17:L26)</f>
        <v>0</v>
      </c>
      <c r="M27" s="29">
        <f>SUM(M17:M26)</f>
        <v>0</v>
      </c>
      <c r="N27" s="29">
        <f>SUM(N17:N26)</f>
        <v>0</v>
      </c>
      <c r="O27" s="29">
        <f>SUM(O17:O26)</f>
        <v>0</v>
      </c>
    </row>
    <row r="28" spans="1:15" s="14" customFormat="1" ht="15">
      <c r="A28" s="67" t="e">
        <f>A27+1</f>
        <v>#REF!</v>
      </c>
      <c r="B28" s="148" t="s">
        <v>51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9"/>
    </row>
    <row r="29" spans="1:15" s="14" customFormat="1" ht="14.25">
      <c r="A29" s="62" t="e">
        <f>A28+1</f>
        <v>#REF!</v>
      </c>
      <c r="B29" s="137" t="s">
        <v>17</v>
      </c>
      <c r="C29" s="138"/>
      <c r="D29" s="138"/>
      <c r="E29" s="138"/>
      <c r="F29" s="138"/>
      <c r="G29" s="138"/>
      <c r="H29" s="138"/>
      <c r="I29" s="138"/>
      <c r="J29" s="138"/>
      <c r="K29" s="25" t="s">
        <v>18</v>
      </c>
      <c r="L29" s="26"/>
      <c r="M29" s="24" t="e">
        <f>M27*K29</f>
        <v>#VALUE!</v>
      </c>
      <c r="N29" s="28"/>
      <c r="O29" s="31" t="e">
        <f>M29</f>
        <v>#VALUE!</v>
      </c>
    </row>
    <row r="30" spans="1:15" s="14" customFormat="1" ht="14.25">
      <c r="A30" s="62" t="e">
        <f>A29+1</f>
        <v>#REF!</v>
      </c>
      <c r="B30" s="137" t="s">
        <v>15</v>
      </c>
      <c r="C30" s="138"/>
      <c r="D30" s="138"/>
      <c r="E30" s="138"/>
      <c r="F30" s="138"/>
      <c r="G30" s="138"/>
      <c r="H30" s="138"/>
      <c r="I30" s="138"/>
      <c r="J30" s="138"/>
      <c r="K30" s="27" t="s">
        <v>18</v>
      </c>
      <c r="L30" s="28"/>
      <c r="M30" s="28"/>
      <c r="N30" s="28"/>
      <c r="O30" s="32" t="e">
        <f>O27*K30</f>
        <v>#VALUE!</v>
      </c>
    </row>
    <row r="31" spans="1:15" s="14" customFormat="1" ht="12.75">
      <c r="A31" s="62" t="e">
        <f>A30+1</f>
        <v>#REF!</v>
      </c>
      <c r="B31" s="139" t="s">
        <v>29</v>
      </c>
      <c r="C31" s="140"/>
      <c r="D31" s="140"/>
      <c r="E31" s="140"/>
      <c r="F31" s="140"/>
      <c r="G31" s="140"/>
      <c r="H31" s="140"/>
      <c r="I31" s="140"/>
      <c r="J31" s="140"/>
      <c r="K31" s="27"/>
      <c r="L31" s="13">
        <f>L27*0.2409</f>
        <v>0</v>
      </c>
      <c r="M31" s="28"/>
      <c r="N31" s="28"/>
      <c r="O31" s="32">
        <f>L31</f>
        <v>0</v>
      </c>
    </row>
    <row r="32" spans="1:15" s="14" customFormat="1" ht="14.25" customHeight="1">
      <c r="A32" s="62" t="e">
        <f>A31+1</f>
        <v>#REF!</v>
      </c>
      <c r="B32" s="141" t="s">
        <v>26</v>
      </c>
      <c r="C32" s="142"/>
      <c r="D32" s="142"/>
      <c r="E32" s="142"/>
      <c r="F32" s="142"/>
      <c r="G32" s="142"/>
      <c r="H32" s="142"/>
      <c r="I32" s="142"/>
      <c r="J32" s="142"/>
      <c r="K32" s="64"/>
      <c r="L32" s="65"/>
      <c r="M32" s="65"/>
      <c r="N32" s="65"/>
      <c r="O32" s="30" t="e">
        <f>SUM(O29:O31)+O27</f>
        <v>#VALUE!</v>
      </c>
    </row>
    <row r="33" spans="1:15" s="17" customFormat="1" ht="12.7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20"/>
      <c r="L33" s="20"/>
      <c r="M33" s="20"/>
      <c r="N33" s="20"/>
      <c r="O33" s="20"/>
    </row>
    <row r="34" spans="2:17" s="58" customFormat="1" ht="12.75">
      <c r="B34" s="58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3:17" s="58" customFormat="1" ht="12.75">
      <c r="C35" s="58" t="s">
        <v>30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4:17" s="58" customFormat="1" ht="12.75"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4:17" s="58" customFormat="1" ht="12.75"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2:17" s="58" customFormat="1" ht="12.75">
      <c r="B38" s="58" t="s">
        <v>21</v>
      </c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  <row r="39" spans="3:17" s="58" customFormat="1" ht="12.75">
      <c r="C39" s="58" t="s">
        <v>30</v>
      </c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5:17" s="58" customFormat="1" ht="12.75">
      <c r="E40" s="59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1"/>
    </row>
  </sheetData>
  <sheetProtection/>
  <mergeCells count="14">
    <mergeCell ref="A2:O2"/>
    <mergeCell ref="A13:A14"/>
    <mergeCell ref="B13:B14"/>
    <mergeCell ref="C13:C14"/>
    <mergeCell ref="D13:D14"/>
    <mergeCell ref="A10:L10"/>
    <mergeCell ref="A12:L12"/>
    <mergeCell ref="B32:J32"/>
    <mergeCell ref="B16:O16"/>
    <mergeCell ref="B27:J27"/>
    <mergeCell ref="B28:O28"/>
    <mergeCell ref="B29:J29"/>
    <mergeCell ref="B30:J30"/>
    <mergeCell ref="B31:J31"/>
  </mergeCells>
  <printOptions/>
  <pageMargins left="0.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9">
      <selection activeCell="P37" sqref="P37"/>
    </sheetView>
  </sheetViews>
  <sheetFormatPr defaultColWidth="9.140625" defaultRowHeight="12.75"/>
  <cols>
    <col min="1" max="1" width="5.00390625" style="1" customWidth="1"/>
    <col min="2" max="2" width="40.421875" style="1" customWidth="1"/>
    <col min="3" max="3" width="10.00390625" style="1" customWidth="1"/>
    <col min="4" max="4" width="9.140625" style="1" customWidth="1"/>
    <col min="5" max="7" width="9.00390625" style="1" customWidth="1"/>
    <col min="8" max="9" width="6.8515625" style="1" customWidth="1"/>
    <col min="10" max="14" width="9.00390625" style="1" customWidth="1"/>
    <col min="15" max="15" width="10.7109375" style="1" customWidth="1"/>
    <col min="16" max="16384" width="9.140625" style="1" customWidth="1"/>
  </cols>
  <sheetData>
    <row r="1" spans="4:15" s="33" customFormat="1" ht="28.5" customHeight="1">
      <c r="D1" s="63" t="s">
        <v>23</v>
      </c>
      <c r="E1" s="34"/>
      <c r="F1" s="34"/>
      <c r="G1" s="34"/>
      <c r="H1" s="34"/>
      <c r="I1" s="34"/>
      <c r="J1" s="34"/>
      <c r="K1" s="34"/>
      <c r="L1" s="34"/>
      <c r="M1" s="57" t="s">
        <v>19</v>
      </c>
      <c r="N1" s="34"/>
      <c r="O1" s="34"/>
    </row>
    <row r="2" spans="1:17" s="33" customFormat="1" ht="31.5" customHeight="1">
      <c r="A2" s="135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34"/>
      <c r="Q2" s="35"/>
    </row>
    <row r="3" spans="1:17" s="33" customFormat="1" ht="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42" customFormat="1" ht="15">
      <c r="A4" s="36"/>
      <c r="B4" s="37"/>
      <c r="C4" s="38"/>
      <c r="D4" s="38"/>
      <c r="E4" s="39"/>
      <c r="F4" s="39" t="s">
        <v>39</v>
      </c>
      <c r="G4" s="39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s="42" customFormat="1" ht="15">
      <c r="A5" s="43"/>
      <c r="B5" s="44"/>
      <c r="C5" s="45"/>
      <c r="D5" s="46"/>
      <c r="E5" s="39"/>
      <c r="F5" s="39"/>
      <c r="G5" s="39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s="42" customFormat="1" ht="15">
      <c r="A6" s="47" t="s">
        <v>98</v>
      </c>
      <c r="B6" s="47"/>
      <c r="C6" s="47"/>
      <c r="D6" s="4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42" customFormat="1" ht="15">
      <c r="A7" s="43"/>
      <c r="B7" s="44"/>
      <c r="C7" s="49"/>
      <c r="D7" s="50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s="42" customFormat="1" ht="15">
      <c r="A8" s="51" t="s">
        <v>73</v>
      </c>
      <c r="B8" s="51"/>
      <c r="C8" s="51"/>
      <c r="D8" s="52"/>
      <c r="E8" s="52"/>
      <c r="F8" s="52"/>
      <c r="G8" s="39"/>
      <c r="H8" s="40"/>
      <c r="I8" s="53"/>
      <c r="J8" s="40"/>
      <c r="K8" s="40"/>
      <c r="L8" s="40"/>
      <c r="M8" s="40"/>
      <c r="N8" s="40"/>
      <c r="O8" s="40"/>
      <c r="P8" s="40"/>
      <c r="Q8" s="41"/>
    </row>
    <row r="9" spans="1:14" s="42" customFormat="1" ht="15">
      <c r="A9" s="54"/>
      <c r="B9" s="54"/>
      <c r="C9" s="54"/>
      <c r="D9" s="54"/>
      <c r="E9" s="40"/>
      <c r="F9" s="40"/>
      <c r="G9" s="40"/>
      <c r="H9" s="40"/>
      <c r="J9" s="40"/>
      <c r="K9" s="40"/>
      <c r="L9" s="40"/>
      <c r="M9" s="40"/>
      <c r="N9" s="40"/>
    </row>
    <row r="10" spans="1:17" s="56" customFormat="1" ht="15">
      <c r="A10" s="154" t="s">
        <v>25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07"/>
      <c r="N10" s="107"/>
      <c r="O10" s="107"/>
      <c r="P10" s="107"/>
      <c r="Q10" s="107"/>
    </row>
    <row r="11" spans="1:17" s="56" customFormat="1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56" customFormat="1" ht="15">
      <c r="A12" s="155" t="s">
        <v>28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07"/>
      <c r="N12" s="107"/>
      <c r="O12" s="107"/>
      <c r="P12" s="107"/>
      <c r="Q12" s="107"/>
    </row>
    <row r="13" spans="1:17" s="56" customFormat="1" ht="20.25">
      <c r="A13" s="150" t="s">
        <v>0</v>
      </c>
      <c r="B13" s="151" t="s">
        <v>2</v>
      </c>
      <c r="C13" s="150" t="s">
        <v>3</v>
      </c>
      <c r="D13" s="150" t="s">
        <v>4</v>
      </c>
      <c r="E13" s="21" t="s">
        <v>5</v>
      </c>
      <c r="F13" s="21"/>
      <c r="G13" s="21"/>
      <c r="H13" s="21"/>
      <c r="I13" s="21"/>
      <c r="J13" s="21"/>
      <c r="K13" s="21" t="s">
        <v>6</v>
      </c>
      <c r="L13" s="21"/>
      <c r="M13" s="21"/>
      <c r="N13" s="21"/>
      <c r="O13" s="21"/>
      <c r="P13" s="2"/>
      <c r="Q13" s="2"/>
    </row>
    <row r="14" spans="1:15" s="2" customFormat="1" ht="48.75" customHeight="1">
      <c r="A14" s="150"/>
      <c r="B14" s="151"/>
      <c r="C14" s="150"/>
      <c r="D14" s="150"/>
      <c r="E14" s="3" t="s">
        <v>7</v>
      </c>
      <c r="F14" s="4" t="s">
        <v>8</v>
      </c>
      <c r="G14" s="5" t="s">
        <v>9</v>
      </c>
      <c r="H14" s="6" t="s">
        <v>10</v>
      </c>
      <c r="I14" s="6" t="s">
        <v>11</v>
      </c>
      <c r="J14" s="5" t="s">
        <v>12</v>
      </c>
      <c r="K14" s="3" t="s">
        <v>13</v>
      </c>
      <c r="L14" s="5" t="s">
        <v>9</v>
      </c>
      <c r="M14" s="6" t="s">
        <v>10</v>
      </c>
      <c r="N14" s="6" t="s">
        <v>11</v>
      </c>
      <c r="O14" s="3" t="s">
        <v>14</v>
      </c>
    </row>
    <row r="15" spans="1:15" s="2" customFormat="1" ht="9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</row>
    <row r="16" spans="1:15" s="9" customFormat="1" ht="15">
      <c r="A16" s="8"/>
      <c r="B16" s="144" t="s">
        <v>1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</row>
    <row r="17" spans="1:15" s="14" customFormat="1" ht="36" customHeight="1">
      <c r="A17" s="62">
        <v>1</v>
      </c>
      <c r="B17" s="69" t="s">
        <v>54</v>
      </c>
      <c r="C17" s="85" t="s">
        <v>32</v>
      </c>
      <c r="D17" s="110">
        <v>2</v>
      </c>
      <c r="E17" s="10"/>
      <c r="F17" s="11"/>
      <c r="G17" s="11">
        <f>E17*F17</f>
        <v>0</v>
      </c>
      <c r="H17" s="12"/>
      <c r="I17" s="12"/>
      <c r="J17" s="12">
        <f aca="true" t="shared" si="0" ref="J17:J23">I17+H17+G17</f>
        <v>0</v>
      </c>
      <c r="K17" s="13">
        <f aca="true" t="shared" si="1" ref="K17:K23">D17*E17</f>
        <v>0</v>
      </c>
      <c r="L17" s="13">
        <f aca="true" t="shared" si="2" ref="L17:L23">D17*G17</f>
        <v>0</v>
      </c>
      <c r="M17" s="13">
        <f aca="true" t="shared" si="3" ref="M17:M23">H17*D17</f>
        <v>0</v>
      </c>
      <c r="N17" s="13">
        <f aca="true" t="shared" si="4" ref="N17:N23">D17*I17</f>
        <v>0</v>
      </c>
      <c r="O17" s="13">
        <f aca="true" t="shared" si="5" ref="O17:O23">L17+M17+N17</f>
        <v>0</v>
      </c>
    </row>
    <row r="18" spans="1:15" s="14" customFormat="1" ht="138.75" customHeight="1">
      <c r="A18" s="62">
        <f>A17+1</f>
        <v>2</v>
      </c>
      <c r="B18" s="70" t="s">
        <v>99</v>
      </c>
      <c r="C18" s="85" t="s">
        <v>97</v>
      </c>
      <c r="D18" s="113">
        <v>2</v>
      </c>
      <c r="E18" s="10"/>
      <c r="F18" s="11"/>
      <c r="G18" s="11">
        <f aca="true" t="shared" si="6" ref="G18:G23">E18*F18</f>
        <v>0</v>
      </c>
      <c r="H18" s="12"/>
      <c r="I18" s="12"/>
      <c r="J18" s="12">
        <f t="shared" si="0"/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>
        <f t="shared" si="5"/>
        <v>0</v>
      </c>
    </row>
    <row r="19" spans="1:15" s="14" customFormat="1" ht="66" customHeight="1">
      <c r="A19" s="62">
        <f aca="true" t="shared" si="7" ref="A19:A28">A18+1</f>
        <v>3</v>
      </c>
      <c r="B19" s="127" t="s">
        <v>91</v>
      </c>
      <c r="C19" s="85" t="s">
        <v>97</v>
      </c>
      <c r="D19" s="113">
        <v>2</v>
      </c>
      <c r="E19" s="10"/>
      <c r="F19" s="11"/>
      <c r="G19" s="11">
        <f t="shared" si="6"/>
        <v>0</v>
      </c>
      <c r="H19" s="12"/>
      <c r="I19" s="12"/>
      <c r="J19" s="12">
        <f t="shared" si="0"/>
        <v>0</v>
      </c>
      <c r="K19" s="13">
        <f t="shared" si="1"/>
        <v>0</v>
      </c>
      <c r="L19" s="13">
        <f t="shared" si="2"/>
        <v>0</v>
      </c>
      <c r="M19" s="13">
        <f t="shared" si="3"/>
        <v>0</v>
      </c>
      <c r="N19" s="13">
        <f t="shared" si="4"/>
        <v>0</v>
      </c>
      <c r="O19" s="13">
        <f t="shared" si="5"/>
        <v>0</v>
      </c>
    </row>
    <row r="20" spans="1:15" s="14" customFormat="1" ht="50.25" customHeight="1">
      <c r="A20" s="62">
        <f t="shared" si="7"/>
        <v>4</v>
      </c>
      <c r="B20" s="128" t="s">
        <v>100</v>
      </c>
      <c r="C20" s="85" t="s">
        <v>97</v>
      </c>
      <c r="D20" s="113">
        <v>2</v>
      </c>
      <c r="E20" s="15"/>
      <c r="F20" s="16"/>
      <c r="G20" s="11">
        <f t="shared" si="6"/>
        <v>0</v>
      </c>
      <c r="H20" s="16"/>
      <c r="I20" s="16"/>
      <c r="J20" s="12">
        <f t="shared" si="0"/>
        <v>0</v>
      </c>
      <c r="K20" s="13">
        <f t="shared" si="1"/>
        <v>0</v>
      </c>
      <c r="L20" s="13">
        <f t="shared" si="2"/>
        <v>0</v>
      </c>
      <c r="M20" s="13">
        <f t="shared" si="3"/>
        <v>0</v>
      </c>
      <c r="N20" s="13">
        <f t="shared" si="4"/>
        <v>0</v>
      </c>
      <c r="O20" s="13">
        <f t="shared" si="5"/>
        <v>0</v>
      </c>
    </row>
    <row r="21" spans="1:15" s="14" customFormat="1" ht="30" customHeight="1">
      <c r="A21" s="62">
        <f t="shared" si="7"/>
        <v>5</v>
      </c>
      <c r="B21" s="69" t="s">
        <v>55</v>
      </c>
      <c r="C21" s="85" t="s">
        <v>31</v>
      </c>
      <c r="D21" s="113">
        <v>2</v>
      </c>
      <c r="E21" s="10"/>
      <c r="F21" s="11"/>
      <c r="G21" s="11">
        <f t="shared" si="6"/>
        <v>0</v>
      </c>
      <c r="H21" s="12"/>
      <c r="I21" s="12"/>
      <c r="J21" s="12">
        <f t="shared" si="0"/>
        <v>0</v>
      </c>
      <c r="K21" s="13">
        <f t="shared" si="1"/>
        <v>0</v>
      </c>
      <c r="L21" s="13">
        <f t="shared" si="2"/>
        <v>0</v>
      </c>
      <c r="M21" s="13">
        <f t="shared" si="3"/>
        <v>0</v>
      </c>
      <c r="N21" s="13">
        <f t="shared" si="4"/>
        <v>0</v>
      </c>
      <c r="O21" s="13">
        <f t="shared" si="5"/>
        <v>0</v>
      </c>
    </row>
    <row r="22" spans="1:15" s="14" customFormat="1" ht="21" customHeight="1">
      <c r="A22" s="62">
        <f t="shared" si="7"/>
        <v>6</v>
      </c>
      <c r="B22" s="68" t="s">
        <v>33</v>
      </c>
      <c r="C22" s="85" t="s">
        <v>24</v>
      </c>
      <c r="D22" s="110">
        <v>1</v>
      </c>
      <c r="E22" s="66"/>
      <c r="F22" s="23"/>
      <c r="G22" s="11">
        <f t="shared" si="6"/>
        <v>0</v>
      </c>
      <c r="H22" s="23"/>
      <c r="I22" s="23"/>
      <c r="J22" s="12">
        <f t="shared" si="0"/>
        <v>0</v>
      </c>
      <c r="K22" s="13">
        <f t="shared" si="1"/>
        <v>0</v>
      </c>
      <c r="L22" s="13">
        <f t="shared" si="2"/>
        <v>0</v>
      </c>
      <c r="M22" s="13">
        <f t="shared" si="3"/>
        <v>0</v>
      </c>
      <c r="N22" s="13">
        <f t="shared" si="4"/>
        <v>0</v>
      </c>
      <c r="O22" s="13">
        <f t="shared" si="5"/>
        <v>0</v>
      </c>
    </row>
    <row r="23" spans="1:15" s="14" customFormat="1" ht="20.25" customHeight="1">
      <c r="A23" s="62">
        <f t="shared" si="7"/>
        <v>7</v>
      </c>
      <c r="B23" s="160" t="s">
        <v>101</v>
      </c>
      <c r="C23" s="85" t="s">
        <v>24</v>
      </c>
      <c r="D23" s="116">
        <v>1</v>
      </c>
      <c r="E23" s="66"/>
      <c r="F23" s="23"/>
      <c r="G23" s="11">
        <f t="shared" si="6"/>
        <v>0</v>
      </c>
      <c r="H23" s="23"/>
      <c r="I23" s="23"/>
      <c r="J23" s="12">
        <f t="shared" si="0"/>
        <v>0</v>
      </c>
      <c r="K23" s="13">
        <f t="shared" si="1"/>
        <v>0</v>
      </c>
      <c r="L23" s="13">
        <f t="shared" si="2"/>
        <v>0</v>
      </c>
      <c r="M23" s="13">
        <f t="shared" si="3"/>
        <v>0</v>
      </c>
      <c r="N23" s="13">
        <f t="shared" si="4"/>
        <v>0</v>
      </c>
      <c r="O23" s="13">
        <f t="shared" si="5"/>
        <v>0</v>
      </c>
    </row>
    <row r="24" spans="1:15" s="22" customFormat="1" ht="18.75" customHeight="1">
      <c r="A24" s="62">
        <f t="shared" si="7"/>
        <v>8</v>
      </c>
      <c r="B24" s="146" t="s">
        <v>76</v>
      </c>
      <c r="C24" s="146"/>
      <c r="D24" s="146"/>
      <c r="E24" s="146"/>
      <c r="F24" s="146"/>
      <c r="G24" s="146"/>
      <c r="H24" s="146"/>
      <c r="I24" s="146"/>
      <c r="J24" s="147"/>
      <c r="K24" s="29">
        <f>SUM(K17:K23)</f>
        <v>0</v>
      </c>
      <c r="L24" s="29">
        <f>SUM(L17:L23)</f>
        <v>0</v>
      </c>
      <c r="M24" s="29">
        <f>SUM(M17:M23)</f>
        <v>0</v>
      </c>
      <c r="N24" s="29">
        <f>SUM(N17:N23)</f>
        <v>0</v>
      </c>
      <c r="O24" s="29">
        <f>SUM(O17:O23)</f>
        <v>0</v>
      </c>
    </row>
    <row r="25" spans="1:15" s="14" customFormat="1" ht="15">
      <c r="A25" s="62">
        <f t="shared" si="7"/>
        <v>9</v>
      </c>
      <c r="B25" s="148" t="s">
        <v>16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9"/>
    </row>
    <row r="26" spans="1:15" s="14" customFormat="1" ht="14.25">
      <c r="A26" s="62">
        <f t="shared" si="7"/>
        <v>10</v>
      </c>
      <c r="B26" s="137" t="s">
        <v>17</v>
      </c>
      <c r="C26" s="138"/>
      <c r="D26" s="138"/>
      <c r="E26" s="138"/>
      <c r="F26" s="138"/>
      <c r="G26" s="138"/>
      <c r="H26" s="138"/>
      <c r="I26" s="138"/>
      <c r="J26" s="138"/>
      <c r="K26" s="25" t="s">
        <v>18</v>
      </c>
      <c r="L26" s="26"/>
      <c r="M26" s="24" t="e">
        <f>M24*K26</f>
        <v>#VALUE!</v>
      </c>
      <c r="N26" s="28"/>
      <c r="O26" s="31" t="e">
        <f>M26</f>
        <v>#VALUE!</v>
      </c>
    </row>
    <row r="27" spans="1:15" s="14" customFormat="1" ht="14.25">
      <c r="A27" s="62">
        <f t="shared" si="7"/>
        <v>11</v>
      </c>
      <c r="B27" s="137" t="s">
        <v>15</v>
      </c>
      <c r="C27" s="138"/>
      <c r="D27" s="138"/>
      <c r="E27" s="138"/>
      <c r="F27" s="138"/>
      <c r="G27" s="138"/>
      <c r="H27" s="138"/>
      <c r="I27" s="138"/>
      <c r="J27" s="138"/>
      <c r="K27" s="27" t="s">
        <v>18</v>
      </c>
      <c r="L27" s="28"/>
      <c r="M27" s="28"/>
      <c r="N27" s="28"/>
      <c r="O27" s="32" t="e">
        <f>O24*K27</f>
        <v>#VALUE!</v>
      </c>
    </row>
    <row r="28" spans="1:15" s="14" customFormat="1" ht="12.75">
      <c r="A28" s="62">
        <f t="shared" si="7"/>
        <v>12</v>
      </c>
      <c r="B28" s="139" t="s">
        <v>29</v>
      </c>
      <c r="C28" s="140"/>
      <c r="D28" s="140"/>
      <c r="E28" s="140"/>
      <c r="F28" s="140"/>
      <c r="G28" s="140"/>
      <c r="H28" s="140"/>
      <c r="I28" s="140"/>
      <c r="J28" s="140"/>
      <c r="K28" s="27"/>
      <c r="L28" s="13">
        <f>L24*0.2409</f>
        <v>0</v>
      </c>
      <c r="M28" s="28"/>
      <c r="N28" s="28"/>
      <c r="O28" s="32">
        <f>L28</f>
        <v>0</v>
      </c>
    </row>
    <row r="29" spans="1:15" s="14" customFormat="1" ht="14.25" customHeight="1">
      <c r="A29" s="62">
        <f>A28+1</f>
        <v>13</v>
      </c>
      <c r="B29" s="141" t="s">
        <v>26</v>
      </c>
      <c r="C29" s="142"/>
      <c r="D29" s="142"/>
      <c r="E29" s="142"/>
      <c r="F29" s="142"/>
      <c r="G29" s="142"/>
      <c r="H29" s="142"/>
      <c r="I29" s="142"/>
      <c r="J29" s="142"/>
      <c r="K29" s="64"/>
      <c r="L29" s="65"/>
      <c r="M29" s="65"/>
      <c r="N29" s="65"/>
      <c r="O29" s="30" t="e">
        <f>SUM(O26:O28)+O24</f>
        <v>#VALUE!</v>
      </c>
    </row>
    <row r="30" spans="1:15" s="17" customFormat="1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20"/>
      <c r="O30" s="20"/>
    </row>
    <row r="31" spans="2:17" s="58" customFormat="1" ht="12.75">
      <c r="B31" s="58" t="s">
        <v>20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3:17" s="58" customFormat="1" ht="12.75">
      <c r="C32" s="58" t="s">
        <v>30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4:17" s="58" customFormat="1" ht="12.75"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4:17" s="58" customFormat="1" ht="12.75"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2:17" s="58" customFormat="1" ht="12.75">
      <c r="B35" s="58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3:17" s="58" customFormat="1" ht="12.75">
      <c r="C36" s="58" t="s">
        <v>30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5:17" s="58" customFormat="1" ht="12.75"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</sheetData>
  <sheetProtection/>
  <mergeCells count="14">
    <mergeCell ref="A12:L12"/>
    <mergeCell ref="A2:O2"/>
    <mergeCell ref="A13:A14"/>
    <mergeCell ref="B13:B14"/>
    <mergeCell ref="C13:C14"/>
    <mergeCell ref="D13:D14"/>
    <mergeCell ref="A10:L10"/>
    <mergeCell ref="B29:J29"/>
    <mergeCell ref="B16:O16"/>
    <mergeCell ref="B24:J24"/>
    <mergeCell ref="B25:O25"/>
    <mergeCell ref="B26:J26"/>
    <mergeCell ref="B27:J27"/>
    <mergeCell ref="B28:J28"/>
  </mergeCells>
  <printOptions/>
  <pageMargins left="0.41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Antonija</cp:lastModifiedBy>
  <cp:lastPrinted>2018-07-17T06:18:57Z</cp:lastPrinted>
  <dcterms:created xsi:type="dcterms:W3CDTF">2015-09-24T05:25:39Z</dcterms:created>
  <dcterms:modified xsi:type="dcterms:W3CDTF">2018-07-18T07:14:50Z</dcterms:modified>
  <cp:category/>
  <cp:version/>
  <cp:contentType/>
  <cp:contentStatus/>
</cp:coreProperties>
</file>