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8" windowWidth="18000" windowHeight="8712" activeTab="7"/>
  </bookViews>
  <sheets>
    <sheet name="Koptām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brm2">'[1]Taul4'!$E$3</definedName>
    <definedName name="_brm2">'[1]Taul4'!$E$3</definedName>
    <definedName name="aa" localSheetId="1">#REF!</definedName>
    <definedName name="aa" localSheetId="2">#REF!</definedName>
    <definedName name="aa" localSheetId="3">#REF!</definedName>
    <definedName name="aa" localSheetId="4">#REF!</definedName>
    <definedName name="aa" localSheetId="5">#REF!</definedName>
    <definedName name="aa" localSheetId="0">#REF!</definedName>
    <definedName name="aa">#REF!</definedName>
    <definedName name="AKZ_Angebot">#REF!</definedName>
    <definedName name="AKZ_Auftrag">#REF!</definedName>
    <definedName name="Ang._Datum">#REF!</definedName>
    <definedName name="aste" localSheetId="1">#REF!</definedName>
    <definedName name="aste" localSheetId="2">#REF!</definedName>
    <definedName name="aste" localSheetId="3">#REF!</definedName>
    <definedName name="aste" localSheetId="4">#REF!</definedName>
    <definedName name="aste" localSheetId="5">#REF!</definedName>
    <definedName name="aste" localSheetId="0">#REF!</definedName>
    <definedName name="aste">#REF!</definedName>
    <definedName name="Auftr._Datum">#REF!</definedName>
    <definedName name="Bearbeiter">#REF!</definedName>
    <definedName name="bruttonelio">'[1]Taul4'!$E$3</definedName>
    <definedName name="Cent_Stacija">#REF!</definedName>
    <definedName name="code">#REF!</definedName>
    <definedName name="CRITERIA" localSheetId="1">'1'!#REF!</definedName>
    <definedName name="CRITERIA" localSheetId="2">'2'!#REF!</definedName>
    <definedName name="CRITERIA" localSheetId="3">'3'!#REF!</definedName>
    <definedName name="da">'[9]Tāme Nr.11'!#REF!</definedName>
    <definedName name="eur">#REF!</definedName>
    <definedName name="Faktorgruppe1">#REF!</definedName>
    <definedName name="Faktorgruppe2">#REF!</definedName>
    <definedName name="Faktorgruppe3">#REF!</definedName>
    <definedName name="Faktorgruppe4">#REF!</definedName>
    <definedName name="Faktorgruppe5">#REF!</definedName>
    <definedName name="Faktorgruppe6">#REF!</definedName>
    <definedName name="Faktorgruppe7">#REF!</definedName>
    <definedName name="Faktorgruppe8">#REF!</definedName>
    <definedName name="Faktorgruppe9">#REF!</definedName>
    <definedName name="Faktorwerte">#REF!</definedName>
    <definedName name="Faktorwerte_der_Faktorgruppen">#REF!</definedName>
    <definedName name="fasade" localSheetId="1">#REF!</definedName>
    <definedName name="fasade" localSheetId="2">#REF!</definedName>
    <definedName name="fasade" localSheetId="3">#REF!</definedName>
    <definedName name="fasade" localSheetId="4">#REF!</definedName>
    <definedName name="fasade" localSheetId="5">#REF!</definedName>
    <definedName name="fasade" localSheetId="0">#REF!</definedName>
    <definedName name="fasade">#REF!</definedName>
    <definedName name="faste" localSheetId="1">#REF!</definedName>
    <definedName name="faste" localSheetId="2">#REF!</definedName>
    <definedName name="faste" localSheetId="3">#REF!</definedName>
    <definedName name="faste" localSheetId="4">#REF!</definedName>
    <definedName name="faste" localSheetId="5">#REF!</definedName>
    <definedName name="faste" localSheetId="0">#REF!</definedName>
    <definedName name="faste">#REF!</definedName>
    <definedName name="Gruppenname1">#REF!</definedName>
    <definedName name="Gruppenname2">#REF!</definedName>
    <definedName name="Gruppenname3">#REF!</definedName>
    <definedName name="Gruppenname4">#REF!</definedName>
    <definedName name="Gruppenname5">#REF!</definedName>
    <definedName name="Gruppenname6">#REF!</definedName>
    <definedName name="Gruppenname7">#REF!</definedName>
    <definedName name="Gruppenname8">#REF!</definedName>
    <definedName name="Gruppenname9">#REF!</definedName>
    <definedName name="Izmers" localSheetId="1">OFFSET(INDIRECT("["&amp;'[10]Sheet1'!$N$1&amp;"]"&amp;'1'!Lapa&amp;"!"&amp;"$g$1"),MATCH('[10]Sheet1'!$C1,INDIRECT("["&amp;'[10]Sheet1'!$N$1&amp;"]"&amp;'1'!Lapa&amp;"!"&amp;"$e:$e"),0)-1,0,COUNTIF(INDIRECT("["&amp;'[10]Sheet1'!$N$1&amp;"]"&amp;'1'!Lapa&amp;"!"&amp;"$E:$E"),'[10]Sheet1'!$C1),1)</definedName>
    <definedName name="Izmers" localSheetId="2">OFFSET(INDIRECT("["&amp;'[10]Sheet1'!$N$1&amp;"]"&amp;'2'!Lapa&amp;"!"&amp;"$g$1"),MATCH('[10]Sheet1'!$C1,INDIRECT("["&amp;'[10]Sheet1'!$N$1&amp;"]"&amp;'2'!Lapa&amp;"!"&amp;"$e:$e"),0)-1,0,COUNTIF(INDIRECT("["&amp;'[10]Sheet1'!$N$1&amp;"]"&amp;'2'!Lapa&amp;"!"&amp;"$E:$E"),'[10]Sheet1'!$C1),1)</definedName>
    <definedName name="Izmers" localSheetId="3">OFFSET(INDIRECT("["&amp;'[11]Sheet1'!$N$1&amp;"]"&amp;'3'!Lapa&amp;"!"&amp;"$g$1"),MATCH('[11]Sheet1'!$C1,INDIRECT("["&amp;'[11]Sheet1'!$N$1&amp;"]"&amp;'3'!Lapa&amp;"!"&amp;"$e:$e"),0)-1,0,COUNTIF(INDIRECT("["&amp;'[11]Sheet1'!$N$1&amp;"]"&amp;'3'!Lapa&amp;"!"&amp;"$E:$E"),'[11]Sheet1'!$C1),1)</definedName>
    <definedName name="Izmers" localSheetId="4">OFFSET(INDIRECT("["&amp;'[12]Sheet1'!$N$1&amp;"]"&amp;'4'!Lapa&amp;"!"&amp;"$g$1"),MATCH('[12]Sheet1'!$C1,INDIRECT("["&amp;'[12]Sheet1'!$N$1&amp;"]"&amp;'4'!Lapa&amp;"!"&amp;"$e:$e"),0)-1,0,COUNTIF(INDIRECT("["&amp;'[12]Sheet1'!$N$1&amp;"]"&amp;'4'!Lapa&amp;"!"&amp;"$E:$E"),'[12]Sheet1'!$C1),1)</definedName>
    <definedName name="Izmers" localSheetId="5">OFFSET(INDIRECT("["&amp;'[12]Sheet1'!$N$1&amp;"]"&amp;'5'!Lapa&amp;"!"&amp;"$g$1"),MATCH('[12]Sheet1'!$C1,INDIRECT("["&amp;'[12]Sheet1'!$N$1&amp;"]"&amp;'5'!Lapa&amp;"!"&amp;"$e:$e"),0)-1,0,COUNTIF(INDIRECT("["&amp;'[12]Sheet1'!$N$1&amp;"]"&amp;'5'!Lapa&amp;"!"&amp;"$E:$E"),'[12]Sheet1'!$C1),1)</definedName>
    <definedName name="Izmers" localSheetId="0">OFFSET(INDIRECT("["&amp;'[10]Sheet1'!$N$1&amp;"]"&amp;'Koptāme'!Lapa&amp;"!"&amp;"$g$1"),MATCH('[10]Sheet1'!$C1,INDIRECT("["&amp;'[10]Sheet1'!$N$1&amp;"]"&amp;'Koptāme'!Lapa&amp;"!"&amp;"$e:$e"),0)-1,0,COUNTIF(INDIRECT("["&amp;'[10]Sheet1'!$N$1&amp;"]"&amp;'Koptāme'!Lapa&amp;"!"&amp;"$E:$E"),'[10]Sheet1'!$C1),1)</definedName>
    <definedName name="Izmers">OFFSET(INDIRECT("["&amp;'[10]Sheet1'!$N$1&amp;"]"&amp;Lapa&amp;"!"&amp;"$g$1"),MATCH('[10]Sheet1'!$C1,INDIRECT("["&amp;'[10]Sheet1'!$N$1&amp;"]"&amp;Lapa&amp;"!"&amp;"$e:$e"),0)-1,0,COUNTIF(INDIRECT("["&amp;'[10]Sheet1'!$N$1&amp;"]"&amp;Lapa&amp;"!"&amp;"$E:$E"),'[10]Sheet1'!$C1),1)</definedName>
    <definedName name="Izmers_1" localSheetId="5">OFFSET(INDIRECT("["&amp;'[12]Sheet1'!$N$1&amp;"]"&amp;'5'!Lapa_1&amp;"!"&amp;"$g$1"),MATCH('[12]Sheet1'!$C1,INDIRECT("["&amp;'[12]Sheet1'!$N$1&amp;"]"&amp;'5'!Lapa_1&amp;"!"&amp;"$e:$e"),0)-1,0,COUNTIF(INDIRECT("["&amp;'[12]Sheet1'!$N$1&amp;"]"&amp;'5'!Lapa_1&amp;"!"&amp;"$E:$E"),'[12]Sheet1'!$C1),1)</definedName>
    <definedName name="Izmers_1">OFFSET(INDIRECT("["&amp;'[12]Sheet1'!$N$1&amp;"]"&amp;Lapa_1&amp;"!"&amp;"$g$1"),MATCH('[12]Sheet1'!$C1,INDIRECT("["&amp;'[12]Sheet1'!$N$1&amp;"]"&amp;Lapa_1&amp;"!"&amp;"$e:$e"),0)-1,0,COUNTIF(INDIRECT("["&amp;'[12]Sheet1'!$N$1&amp;"]"&amp;Lapa_1&amp;"!"&amp;"$E:$E"),'[12]Sheet1'!$C1),1)</definedName>
    <definedName name="jumts" localSheetId="1">#REF!</definedName>
    <definedName name="jumts" localSheetId="2">#REF!</definedName>
    <definedName name="jumts" localSheetId="3">#REF!</definedName>
    <definedName name="jumts" localSheetId="4">#REF!</definedName>
    <definedName name="jumts" localSheetId="5">#REF!</definedName>
    <definedName name="jumts" localSheetId="0">#REF!</definedName>
    <definedName name="jumts">#REF!</definedName>
    <definedName name="k">#REF!</definedName>
    <definedName name="kate">#REF!</definedName>
    <definedName name="Kods" localSheetId="1">OFFSET(INDIRECT("["&amp;'[10]Sheet1'!$N$1&amp;"]"&amp;'1'!Lapa&amp;"!"&amp;"$a$2"),0,0,COUNTA(INDIRECT("["&amp;'[10]Sheet1'!$N$1&amp;"]"&amp;'1'!Lapa&amp;"!"&amp;"$a:$a")),1)</definedName>
    <definedName name="Kods" localSheetId="2">OFFSET(INDIRECT("["&amp;'[10]Sheet1'!$N$1&amp;"]"&amp;'2'!Lapa&amp;"!"&amp;"$a$2"),0,0,COUNTA(INDIRECT("["&amp;'[10]Sheet1'!$N$1&amp;"]"&amp;'2'!Lapa&amp;"!"&amp;"$a:$a")),1)</definedName>
    <definedName name="Kods" localSheetId="3">OFFSET(INDIRECT("["&amp;'[11]Sheet1'!$N$1&amp;"]"&amp;'3'!Lapa&amp;"!"&amp;"$a$2"),0,0,COUNTA(INDIRECT("["&amp;'[11]Sheet1'!$N$1&amp;"]"&amp;'3'!Lapa&amp;"!"&amp;"$a:$a")),1)</definedName>
    <definedName name="Kods" localSheetId="4">OFFSET(INDIRECT("["&amp;'[12]Sheet1'!$N$1&amp;"]"&amp;'4'!Lapa&amp;"!"&amp;"$a$2"),0,0,COUNTA(INDIRECT("["&amp;'[12]Sheet1'!$N$1&amp;"]"&amp;'4'!Lapa&amp;"!"&amp;"$a:$a")),1)</definedName>
    <definedName name="Kods" localSheetId="5">OFFSET(INDIRECT("["&amp;'[12]Sheet1'!$N$1&amp;"]"&amp;'5'!Lapa&amp;"!"&amp;"$a$2"),0,0,COUNTA(INDIRECT("["&amp;'[12]Sheet1'!$N$1&amp;"]"&amp;'5'!Lapa&amp;"!"&amp;"$a:$a")),1)</definedName>
    <definedName name="Kods" localSheetId="0">OFFSET(INDIRECT("["&amp;'[10]Sheet1'!$N$1&amp;"]"&amp;'Koptāme'!Lapa&amp;"!"&amp;"$a$2"),0,0,COUNTA(INDIRECT("["&amp;'[10]Sheet1'!$N$1&amp;"]"&amp;'Koptāme'!Lapa&amp;"!"&amp;"$a:$a")),1)</definedName>
    <definedName name="Kods">OFFSET(INDIRECT("["&amp;'[10]Sheet1'!$N$1&amp;"]"&amp;Lapa&amp;"!"&amp;"$a$2"),0,0,COUNTA(INDIRECT("["&amp;'[10]Sheet1'!$N$1&amp;"]"&amp;Lapa&amp;"!"&amp;"$a:$a")),1)</definedName>
    <definedName name="Kods_1" localSheetId="5">OFFSET(INDIRECT("["&amp;'[12]Sheet1'!$N$1&amp;"]"&amp;'5'!Lapa_1&amp;"!"&amp;"$a$2"),0,0,COUNTA(INDIRECT("["&amp;'[12]Sheet1'!$N$1&amp;"]"&amp;'5'!Lapa_1&amp;"!"&amp;"$a:$a")),1)</definedName>
    <definedName name="Kods_1">OFFSET(INDIRECT("["&amp;'[12]Sheet1'!$N$1&amp;"]"&amp;Lapa_1&amp;"!"&amp;"$a$2"),0,0,COUNTA(INDIRECT("["&amp;'[12]Sheet1'!$N$1&amp;"]"&amp;Lapa_1&amp;"!"&amp;"$a:$a")),1)</definedName>
    <definedName name="koef_d_tel">'[13]VS'!#REF!</definedName>
    <definedName name="KOEF_d_telSANDRA">'[14]VS'!#REF!</definedName>
    <definedName name="koef_d_tv">#REF!</definedName>
    <definedName name="koef_Darbs">#REF!</definedName>
    <definedName name="koef_m_tel">'[13]VS'!#REF!</definedName>
    <definedName name="koef_m_tv">#REF!</definedName>
    <definedName name="Koeficients">#REF!</definedName>
    <definedName name="Lapa" localSheetId="1">SUBSTITUTE(INDEX('1'!Nosaukums,MATCH('[10]Sheet1'!#REF!,'1'!Nosaukums_sais,0))," ","_")</definedName>
    <definedName name="Lapa" localSheetId="2">SUBSTITUTE(INDEX([0]!Nosaukums,MATCH('[10]Sheet1'!#REF!,[0]!Nosaukums_sais,0))," ","_")</definedName>
    <definedName name="Lapa" localSheetId="3">SUBSTITUTE(INDEX('3'!Nosaukums,MATCH('[11]Sheet1'!#REF!,'3'!Nosaukums_sais,0))," ","_")</definedName>
    <definedName name="Lapa" localSheetId="4">SUBSTITUTE(INDEX('4'!Nosaukums,MATCH('[12]Sheet1'!#REF!,'4'!Nosaukums_sais,0))," ","_")</definedName>
    <definedName name="Lapa" localSheetId="5">SUBSTITUTE(INDEX([0]!Nosaukums,MATCH('[12]Sheet1'!#REF!,[0]!Nosaukums_sais,0))," ","_")</definedName>
    <definedName name="Lapa" localSheetId="0">SUBSTITUTE(INDEX([0]!Nosaukums,MATCH('[10]Sheet1'!#REF!,[0]!Nosaukums_sais,0))," ","_")</definedName>
    <definedName name="Lapa">SUBSTITUTE(INDEX(Nosaukums,MATCH('[10]Sheet1'!#REF!,Nosaukums_sais,0))," ","_")</definedName>
    <definedName name="Lapa_1" localSheetId="5">SUBSTITUTE(INDEX([0]!Nosaukums_1,MATCH('[12]Sheet1'!#REF!,[0]!Nosaukums_sais_1,0))," ","_")</definedName>
    <definedName name="Lapa_1">SUBSTITUTE(INDEX(Nosaukums_1,MATCH('[12]Sheet1'!#REF!,Nosaukums_sais_1,0))," ","_")</definedName>
    <definedName name="meh">'[9]Tāme Nr.11'!#REF!</definedName>
    <definedName name="Nosaukums" localSheetId="1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 localSheetId="3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 localSheetId="4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_1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_sais" localSheetId="1">{"pn";"VE";"M";"I";"El";"SA";"UV";"TV";"JI";"PA";"TS";"LU";"PI";"LI";"VA";"GV";"G";"DI";"RE";"AR"}</definedName>
    <definedName name="Nosaukums_sais" localSheetId="3">{"pn";"VE";"M";"I";"El";"SA";"UV";"TV";"JI";"PA";"TS";"LU";"PI";"LI";"VA";"GV";"G";"DI";"RE";"AR"}</definedName>
    <definedName name="Nosaukums_sais" localSheetId="4">{"pn";"VE";"M";"I";"El";"SA";"UV";"TV";"JI";"PA";"TS";"LU";"PI";"LI";"VA";"GV";"G";"DI";"RE";"AR"}</definedName>
    <definedName name="Nosaukums_sais">{"pn";"VE";"M";"I";"El";"SA";"UV";"TV";"JI";"PA";"TS";"LU";"PI";"LI";"VA";"GV";"G";"DI";"RE";"AR"}</definedName>
    <definedName name="Nosaukums_sais_1">{"pn";"VE";"M";"I";"El";"SA";"UV";"TV";"JI";"PA";"TS";"LU";"PI";"LI";"VA";"GV";"G";"DI";"RE";"AR"}</definedName>
    <definedName name="Nr.">#REF!</definedName>
    <definedName name="_xlnm.Print_Area" localSheetId="1">'1'!$A$1:$Q$43</definedName>
    <definedName name="_xlnm.Print_Area" localSheetId="2">'2'!$A$1:$Q$49</definedName>
    <definedName name="_xlnm.Print_Area" localSheetId="3">'3'!$A$1:$Q$104</definedName>
    <definedName name="_xlnm.Print_Area" localSheetId="4">'4'!$A$1:$Q$53</definedName>
    <definedName name="_xlnm.Print_Area" localSheetId="5">'5'!$A$1:$Q$47</definedName>
    <definedName name="_xlnm.Print_Area" localSheetId="6">'6'!$A$1:$Q$39</definedName>
    <definedName name="_xlnm.Print_Area" localSheetId="0">'Koptāme'!$B$1:$I$32</definedName>
    <definedName name="_xlnm.Print_Area">#N/A</definedName>
    <definedName name="PRINT_AREA_MI">#N/A</definedName>
    <definedName name="_xlnm.Print_Titles" localSheetId="1">'1'!$15:$15</definedName>
    <definedName name="_xlnm.Print_Titles" localSheetId="2">'2'!$15:$15</definedName>
    <definedName name="_xlnm.Print_Titles" localSheetId="3">'3'!$15:$15</definedName>
    <definedName name="_xlnm.Print_Titles" localSheetId="4">'4'!$15:$15</definedName>
    <definedName name="_xlnm.Print_Titles" localSheetId="5">'5'!$14:$14</definedName>
    <definedName name="_xlnm.Print_Titles" localSheetId="6">'6'!$14:$14</definedName>
    <definedName name="Projektname">#REF!</definedName>
    <definedName name="Q" localSheetId="1">#REF!</definedName>
    <definedName name="Q" localSheetId="0">#REF!</definedName>
    <definedName name="Q">#REF!</definedName>
    <definedName name="rd" localSheetId="1">#REF!</definedName>
    <definedName name="rd" localSheetId="2">#REF!</definedName>
    <definedName name="rd" localSheetId="3">#REF!</definedName>
    <definedName name="rd" localSheetId="4">#REF!</definedName>
    <definedName name="rd" localSheetId="5">#REF!</definedName>
    <definedName name="rd" localSheetId="0">#REF!</definedName>
    <definedName name="rd">#REF!</definedName>
    <definedName name="rds" localSheetId="1">OFFSET(INDIRECT("["&amp;'[10]Sheet1'!$N$1&amp;"]"&amp;Lapa&amp;"!"&amp;"$g$1"),MATCH('[10]Sheet1'!$C1,INDIRECT("["&amp;'[10]Sheet1'!$N$1&amp;"]"&amp;Lapa&amp;"!"&amp;"$e:$e"),0)-1,0,COUNTIF(INDIRECT("["&amp;'[10]Sheet1'!$N$1&amp;"]"&amp;Lapa&amp;"!"&amp;"$E:$E"),'[10]Sheet1'!$C1),1)</definedName>
    <definedName name="rds" localSheetId="2">OFFSET(INDIRECT("["&amp;'[10]Sheet1'!$N$1&amp;"]"&amp;Lapa&amp;"!"&amp;"$g$1"),MATCH('[10]Sheet1'!$C1,INDIRECT("["&amp;'[10]Sheet1'!$N$1&amp;"]"&amp;Lapa&amp;"!"&amp;"$e:$e"),0)-1,0,COUNTIF(INDIRECT("["&amp;'[10]Sheet1'!$N$1&amp;"]"&amp;Lapa&amp;"!"&amp;"$E:$E"),'[10]Sheet1'!$C1),1)</definedName>
    <definedName name="rds" localSheetId="3">OFFSET(INDIRECT("["&amp;'[11]Sheet1'!$N$1&amp;"]"&amp;Lapa&amp;"!"&amp;"$g$1"),MATCH('[11]Sheet1'!$C1,INDIRECT("["&amp;'[11]Sheet1'!$N$1&amp;"]"&amp;Lapa&amp;"!"&amp;"$e:$e"),0)-1,0,COUNTIF(INDIRECT("["&amp;'[11]Sheet1'!$N$1&amp;"]"&amp;Lapa&amp;"!"&amp;"$E:$E"),'[11]Sheet1'!$C1),1)</definedName>
    <definedName name="rds" localSheetId="4">OFFSET(INDIRECT("["&amp;'[12]Sheet1'!$N$1&amp;"]"&amp;'4'!Lapa&amp;"!"&amp;"$g$1"),MATCH('[12]Sheet1'!$C1,INDIRECT("["&amp;'[12]Sheet1'!$N$1&amp;"]"&amp;'4'!Lapa&amp;"!"&amp;"$e:$e"),0)-1,0,COUNTIF(INDIRECT("["&amp;'[12]Sheet1'!$N$1&amp;"]"&amp;'4'!Lapa&amp;"!"&amp;"$E:$E"),'[12]Sheet1'!$C1),1)</definedName>
    <definedName name="rds" localSheetId="5">OFFSET(INDIRECT("["&amp;'[12]Sheet1'!$N$1&amp;"]"&amp;'5'!Lapa&amp;"!"&amp;"$g$1"),MATCH('[12]Sheet1'!$C1,INDIRECT("["&amp;'[12]Sheet1'!$N$1&amp;"]"&amp;'5'!Lapa&amp;"!"&amp;"$e:$e"),0)-1,0,COUNTIF(INDIRECT("["&amp;'[12]Sheet1'!$N$1&amp;"]"&amp;'5'!Lapa&amp;"!"&amp;"$E:$E"),'[12]Sheet1'!$C1),1)</definedName>
    <definedName name="rds" localSheetId="0">OFFSET(INDIRECT("["&amp;'[10]Sheet1'!$N$1&amp;"]"&amp;'Koptāme'!Lapa&amp;"!"&amp;"$g$1"),MATCH('[10]Sheet1'!$C1,INDIRECT("["&amp;'[10]Sheet1'!$N$1&amp;"]"&amp;'Koptāme'!Lapa&amp;"!"&amp;"$e:$e"),0)-1,0,COUNTIF(INDIRECT("["&amp;'[10]Sheet1'!$N$1&amp;"]"&amp;'Koptāme'!Lapa&amp;"!"&amp;"$E:$E"),'[10]Sheet1'!$C1),1)</definedName>
    <definedName name="rds">OFFSET(INDIRECT("["&amp;'[10]Sheet1'!$N$1&amp;"]"&amp;Lapa&amp;"!"&amp;"$g$1"),MATCH('[10]Sheet1'!$C1,INDIRECT("["&amp;'[10]Sheet1'!$N$1&amp;"]"&amp;Lapa&amp;"!"&amp;"$e:$e"),0)-1,0,COUNTIF(INDIRECT("["&amp;'[10]Sheet1'!$N$1&amp;"]"&amp;Lapa&amp;"!"&amp;"$E:$E"),'[10]Sheet1'!$C1),1)</definedName>
    <definedName name="rds_1" localSheetId="5">OFFSET(INDIRECT("["&amp;'[12]Sheet1'!$N$1&amp;"]"&amp;'5'!Lapa_1&amp;"!"&amp;"$g$1"),MATCH('[12]Sheet1'!$C1,INDIRECT("["&amp;'[12]Sheet1'!$N$1&amp;"]"&amp;'5'!Lapa_1&amp;"!"&amp;"$e:$e"),0)-1,0,COUNTIF(INDIRECT("["&amp;'[12]Sheet1'!$N$1&amp;"]"&amp;'5'!Lapa_1&amp;"!"&amp;"$E:$E"),'[12]Sheet1'!$C1),1)</definedName>
    <definedName name="rds_1">OFFSET(INDIRECT("["&amp;'[12]Sheet1'!$N$1&amp;"]"&amp;Lapa_1&amp;"!"&amp;"$g$1"),MATCH('[12]Sheet1'!$C1,INDIRECT("["&amp;'[12]Sheet1'!$N$1&amp;"]"&amp;Lapa_1&amp;"!"&amp;"$e:$e"),0)-1,0,COUNTIF(INDIRECT("["&amp;'[12]Sheet1'!$N$1&amp;"]"&amp;Lapa_1&amp;"!"&amp;"$E:$E"),'[12]Sheet1'!$C1),1)</definedName>
    <definedName name="risk">#REF!</definedName>
    <definedName name="sum">#REF!</definedName>
    <definedName name="Tabula">#REF!</definedName>
    <definedName name="Titul">#REF!</definedName>
    <definedName name="VS_VAS" localSheetId="1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VS_VAS" localSheetId="3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VS_VAS" localSheetId="4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VS_VAS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VS_VAS_1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Währungsfaktor">#REF!</definedName>
    <definedName name="Z_5FA14416_7F34_476E_8A26_F5E39C9F265E_.wvu.Cols" localSheetId="1" hidden="1">'1'!#REF!,'1'!#REF!,'1'!#REF!,'1'!#REF!,'1'!#REF!,'1'!#REF!</definedName>
    <definedName name="Z_5FA14416_7F34_476E_8A26_F5E39C9F265E_.wvu.Cols" localSheetId="2" hidden="1">'2'!#REF!,'2'!#REF!,'2'!#REF!,'2'!#REF!,'2'!#REF!,'2'!#REF!</definedName>
    <definedName name="Z_5FA14416_7F34_476E_8A26_F5E39C9F265E_.wvu.Cols" localSheetId="3" hidden="1">'3'!#REF!,'3'!#REF!,'3'!#REF!,'3'!#REF!,'3'!#REF!,'3'!#REF!</definedName>
    <definedName name="Z_5FA14416_7F34_476E_8A26_F5E39C9F265E_.wvu.PrintArea" localSheetId="1" hidden="1">'1'!$A$1:$Q$24</definedName>
    <definedName name="Z_5FA14416_7F34_476E_8A26_F5E39C9F265E_.wvu.PrintArea" localSheetId="2" hidden="1">'2'!$A$1:$Q$31</definedName>
    <definedName name="Z_5FA14416_7F34_476E_8A26_F5E39C9F265E_.wvu.PrintArea" localSheetId="3" hidden="1">'3'!$A$1:$Q$85</definedName>
    <definedName name="Z_83795769_38C4_11D4_84F6_00002145AA87_.wvu.PrintArea">#REF!</definedName>
    <definedName name="Z_83795769_38C4_11D4_84F6_00002145AA87_.wvu.Rows">#REF!</definedName>
  </definedNames>
  <calcPr fullCalcOnLoad="1"/>
</workbook>
</file>

<file path=xl/sharedStrings.xml><?xml version="1.0" encoding="utf-8"?>
<sst xmlns="http://schemas.openxmlformats.org/spreadsheetml/2006/main" count="637" uniqueCount="245">
  <si>
    <t>Objekts:</t>
  </si>
  <si>
    <t>Olaines pirmsskolas izglītības iestādes „Zīle”, veļas mazgātavas telpu pārplānošana.</t>
  </si>
  <si>
    <t>Objekta adrese:</t>
  </si>
  <si>
    <t>Olaines pirmsskolas izglītības iestāde „Zīle”, Kūdras iela 9, Olaines novads, LV-2114</t>
  </si>
  <si>
    <t>Sastādija :</t>
  </si>
  <si>
    <t>Būvobjekta tāmju kopsavilkums</t>
  </si>
  <si>
    <t>Par kopējo summu ar PVN, Ls:</t>
  </si>
  <si>
    <t>Kopēja darbietilpība, c/st.:</t>
  </si>
  <si>
    <t>Tāme sastādīta 2013. gada tirgus cenās balstoties uz vienkāršotās renovācijas projektu</t>
  </si>
  <si>
    <t>Nr.p.k.</t>
  </si>
  <si>
    <t>Kods, tāmes Nr.</t>
  </si>
  <si>
    <t>Darba veids vai konstruktīvā elementa nosaukums</t>
  </si>
  <si>
    <t>Tāmes izmaksas        (Ls)</t>
  </si>
  <si>
    <t>tai skaitā</t>
  </si>
  <si>
    <t>Darbietilpība                 (c/h)</t>
  </si>
  <si>
    <t>Darba alga                 (Ls)</t>
  </si>
  <si>
    <t>Materiāli                       (Ls)</t>
  </si>
  <si>
    <t>Mehānismi             (Ls)</t>
  </si>
  <si>
    <t> Kopā:</t>
  </si>
  <si>
    <t>Virsizdevumi - (3) % t.sk. darba aizsardzība:</t>
  </si>
  <si>
    <t>Būvuzņēmēja administratīvie izdevumi - (7) %:</t>
  </si>
  <si>
    <t>Darba devēja sociālais nodoklis - ( 24.09) %:</t>
  </si>
  <si>
    <t>Kopā virsizdevumi:</t>
  </si>
  <si>
    <t>Kopā bez PVN:</t>
  </si>
  <si>
    <t>Pievienotās vērtības nodoklis -21%:</t>
  </si>
  <si>
    <t>Kopējā līgumcena ar PVN:</t>
  </si>
  <si>
    <t>LOKĀLĀ TĀME Nr.1</t>
  </si>
  <si>
    <t>Būvlaukums</t>
  </si>
  <si>
    <t>Tāmes izmaksas Ls</t>
  </si>
  <si>
    <t>Mērv.</t>
  </si>
  <si>
    <t>Apjoms</t>
  </si>
  <si>
    <t>Laika norma (c/h)</t>
  </si>
  <si>
    <t>Stundas likme (Ls/h)</t>
  </si>
  <si>
    <t>Vienības izmaksas (Ls)</t>
  </si>
  <si>
    <t>Kopējās izmaksas (Ls)</t>
  </si>
  <si>
    <t>Kods</t>
  </si>
  <si>
    <t xml:space="preserve">            Izdevumu un izdevumu nosaukums</t>
  </si>
  <si>
    <t>Darba alga (Ls)</t>
  </si>
  <si>
    <t>Materiāli (Ls)</t>
  </si>
  <si>
    <t>Mehān. (Ls)</t>
  </si>
  <si>
    <t>kopā. (Ls)</t>
  </si>
  <si>
    <t>Darbiet. (c/h)</t>
  </si>
  <si>
    <t>Summa (Ls)</t>
  </si>
  <si>
    <t>Inventāra vagoniņa atvešana, pieslēgšana, nomas izmaksas ( 1gab. x 2 mēn.) un aizvešana:</t>
  </si>
  <si>
    <t>kompl.</t>
  </si>
  <si>
    <t>WC atvešana, pieslēgšana, nomas izmaksas (1gb x 2 mēn.) un aizvešana:</t>
  </si>
  <si>
    <t>Pagaidu elektropieslēguma ar sadales skapi ierīkošana:</t>
  </si>
  <si>
    <t>Pagaidu ūdensapgādes pieslēguma ierīkošana:</t>
  </si>
  <si>
    <t>Ugunsdzēsības stenda izgatavošana, uzstādīšana un noņemšana:</t>
  </si>
  <si>
    <t>Būvtāfeles izgatavošana, uzstādīšana un noņemšana:</t>
  </si>
  <si>
    <t>Būvlaukuma sakārtošana pēc darbu veikšanas būvdarbu zonā:</t>
  </si>
  <si>
    <r>
      <t>m</t>
    </r>
    <r>
      <rPr>
        <vertAlign val="superscript"/>
        <sz val="7"/>
        <rFont val="Tahoma"/>
        <family val="2"/>
      </rPr>
      <t>2</t>
    </r>
  </si>
  <si>
    <t>Kopā:</t>
  </si>
  <si>
    <t>Transporta izdevumi 5% no materiālu izmaksām:</t>
  </si>
  <si>
    <t>Kopā :</t>
  </si>
  <si>
    <t>Kopā ar PVN:</t>
  </si>
  <si>
    <t>Tāmi sastādīja sertificēts būvinženieris:</t>
  </si>
  <si>
    <t>______________________________________________</t>
  </si>
  <si>
    <t>(paraksts)</t>
  </si>
  <si>
    <t>_______________________________________________</t>
  </si>
  <si>
    <t>(vārds, uzvārds)</t>
  </si>
  <si>
    <t>Sertifikāta Nr.:</t>
  </si>
  <si>
    <t>________________________</t>
  </si>
  <si>
    <t>LOKĀLĀ TĀME Nr.2</t>
  </si>
  <si>
    <t>Demontāžas darbi</t>
  </si>
  <si>
    <t xml:space="preserve">            Izdevumu nosaukums</t>
  </si>
  <si>
    <t>Flīžu nokalšana no grīdām un sienām:</t>
  </si>
  <si>
    <t>Esošās apdares tīrīšana no sienām telpās Nr.17; 18:</t>
  </si>
  <si>
    <t>Grīdu konstrukciju demontāža:</t>
  </si>
  <si>
    <t>Radiatoru demontāža:</t>
  </si>
  <si>
    <t>gab.</t>
  </si>
  <si>
    <t>Esošās izlietnes un ūdensvada pieslēguma demontāža:</t>
  </si>
  <si>
    <t>Esošā ūdensapgādes cauruļu demontāža:</t>
  </si>
  <si>
    <t>Esošās kanalizācijas un apkures cauruļu demontāža:</t>
  </si>
  <si>
    <t>Ķieģeļu mūra starpsienas demontāža:</t>
  </si>
  <si>
    <t>Durvju bloku demontāža:</t>
  </si>
  <si>
    <t>Esošās elektroinstalācijas demontāža:</t>
  </si>
  <si>
    <t>Vājstrāvu elementu daļēja demontāža izmantošanai:</t>
  </si>
  <si>
    <t>Neizmatotās ventilācijas sistēmas Zn gaisa vadu demontāža:</t>
  </si>
  <si>
    <t>Būvgružu izvešana:</t>
  </si>
  <si>
    <r>
      <t>m</t>
    </r>
    <r>
      <rPr>
        <vertAlign val="superscript"/>
        <sz val="7"/>
        <rFont val="Tahoma"/>
        <family val="2"/>
      </rPr>
      <t>3</t>
    </r>
  </si>
  <si>
    <t>LOKĀLĀ TĀME Nr.3</t>
  </si>
  <si>
    <t>Iekšējā apdare</t>
  </si>
  <si>
    <t>Šķembu pamatnes ierīkošana grīdas klājam:</t>
  </si>
  <si>
    <r>
      <t>m</t>
    </r>
    <r>
      <rPr>
        <vertAlign val="superscript"/>
        <sz val="8"/>
        <rFont val="Arial Narrow"/>
        <family val="2"/>
      </rPr>
      <t>2</t>
    </r>
  </si>
  <si>
    <t>-šķembas 100mm</t>
  </si>
  <si>
    <r>
      <t>m</t>
    </r>
    <r>
      <rPr>
        <vertAlign val="superscript"/>
        <sz val="8"/>
        <rFont val="Arial Narrow"/>
        <family val="2"/>
      </rPr>
      <t>3</t>
    </r>
  </si>
  <si>
    <t>-betons sagateves slānim 80mm</t>
  </si>
  <si>
    <t>-deormācijas malu lenta 20mm</t>
  </si>
  <si>
    <t>m</t>
  </si>
  <si>
    <t>Hidroizolācijas un siltumizolācijas ierīkošana:</t>
  </si>
  <si>
    <t>-hidroizolācija HIDROSTOP HL 110</t>
  </si>
  <si>
    <t xml:space="preserve">-stiklšķiedras audums </t>
  </si>
  <si>
    <t>-ekstrudētis putupolistirols 100mm</t>
  </si>
  <si>
    <r>
      <t>m</t>
    </r>
    <r>
      <rPr>
        <vertAlign val="superscript"/>
        <sz val="8"/>
        <rFont val="Tahoma"/>
        <family val="2"/>
      </rPr>
      <t>2</t>
    </r>
  </si>
  <si>
    <t>Estrih betona klona ieklāšana:</t>
  </si>
  <si>
    <t>-deformācijas malu lenta 20mm</t>
  </si>
  <si>
    <t>-Estrih betona klons 60mm</t>
  </si>
  <si>
    <t>-papildelementi</t>
  </si>
  <si>
    <t>Gaiteņu grīdu siju un OSB klāja ieklāšana:</t>
  </si>
  <si>
    <t>-Ismprignētas koka sijas 50 x 100mm apstrādātas ar antipirēnu</t>
  </si>
  <si>
    <t>-OSB plātnes 2x12 mm augšējais slānis pārklāj apakšējā šuves</t>
  </si>
  <si>
    <t>-papildelementi (Būvkalumi, starplika, skrūves un stiprinājumi)</t>
  </si>
  <si>
    <t>Sienu virsmu gruntēšana un izlīdzināšana ar mitrumizturīgu apmetuma javu:</t>
  </si>
  <si>
    <t>-mitrumizturīga apmetuma java</t>
  </si>
  <si>
    <t>kg</t>
  </si>
  <si>
    <t>-pirmsapmetuma grunts</t>
  </si>
  <si>
    <t>-papildelementi (apmetuma stūri, vadulas)</t>
  </si>
  <si>
    <t>Ģipškartona konstrukcijas 100mm starpsienas ierīkošana, aizpildīšana ar skaņas izolāciju un apšūšana ar GKB plātnēm:</t>
  </si>
  <si>
    <t>-CW 100</t>
  </si>
  <si>
    <t>-UW 100</t>
  </si>
  <si>
    <t>-Amortizējošā lenta, dībeļnaglas</t>
  </si>
  <si>
    <t>-minerālvates skaņas izolācija KL37 100mm</t>
  </si>
  <si>
    <t>-tvaika izolācija</t>
  </si>
  <si>
    <t>-līmlenta tvaika izolācijas līmēšanai</t>
  </si>
  <si>
    <t>-ģipškartona plātnes</t>
  </si>
  <si>
    <t>Durvju bloku montāža:</t>
  </si>
  <si>
    <t>-durvju bloks D-1 900 x 2100 ar armētu stiklojumu un furnitūras kompl.</t>
  </si>
  <si>
    <t>-montāžas putas</t>
  </si>
  <si>
    <t>-durvju atduras, montējamas stiprināmas uz sienas durvju rokturu līmenī</t>
  </si>
  <si>
    <t>-durvju aplodas komplekts</t>
  </si>
  <si>
    <t>Ģipškartona sienu saduršuvju špaktelēšana:</t>
  </si>
  <si>
    <t>-špakteļtepe</t>
  </si>
  <si>
    <t>-ģipškartona šuvju sietlenta 153m</t>
  </si>
  <si>
    <t>Stiklšķiedras tapešu līmēšana ietverot virsmas sagatavošanu:</t>
  </si>
  <si>
    <t>-smalkā špakteļtepe</t>
  </si>
  <si>
    <t>-līme stikļšķiedras tapetēm</t>
  </si>
  <si>
    <t>-stikļsķiedras tapetes</t>
  </si>
  <si>
    <t>Sienu virsmu krāsošana (stiklšķiedras tapetes):</t>
  </si>
  <si>
    <t>-gruntskrāsa</t>
  </si>
  <si>
    <t>L</t>
  </si>
  <si>
    <t>-tonēta emulsijas krāsa</t>
  </si>
  <si>
    <t>Sienu virsmu krāsošana (gluda virsma):</t>
  </si>
  <si>
    <t>Grīdu flīzēšana ierīkojot flīzētu grīdlīsti:</t>
  </si>
  <si>
    <t>-hidroizolācijas mastika</t>
  </si>
  <si>
    <t>-neslīdošas akmens masas flīzes 30x30x7 (ietverot kājlīstes)</t>
  </si>
  <si>
    <t>-flīžu līme</t>
  </si>
  <si>
    <t>-šuvju mastika</t>
  </si>
  <si>
    <t>Sienu flīzēšana:</t>
  </si>
  <si>
    <t>-keramiskas flīzes 20x30 3.dilšanas kl., 1 gr. Uzsūktspēja</t>
  </si>
  <si>
    <t>-papildelementi (stūri, hermētiķi, savienojumi)</t>
  </si>
  <si>
    <t>Linoleja grīdas seguma ieklāšana:</t>
  </si>
  <si>
    <t>-pašizlīdzinošais sastāvs vid 5mm</t>
  </si>
  <si>
    <t>-nodilumizturīgs linolejs 31/43 klase</t>
  </si>
  <si>
    <t>-linoleja līme</t>
  </si>
  <si>
    <t>-šuvju diegs</t>
  </si>
  <si>
    <t>-kājlīstes</t>
  </si>
  <si>
    <t>-papildelementi (stiprinājumi, stūri kājlīstēm, dībeļi, sliekšņi)</t>
  </si>
  <si>
    <t>Piekārto moduļgriestu montāža telpās 17; 17-1;17-2; 18;19:</t>
  </si>
  <si>
    <t>-moduļgriestu konstrukcija 600x600 plātnēm</t>
  </si>
  <si>
    <t>-mitrumizturīgas moduļgriestu plātnes 600x600, balti</t>
  </si>
  <si>
    <t>LOKĀLĀ TĀME Nr.4</t>
  </si>
  <si>
    <t>Elektromontāžas darbi.</t>
  </si>
  <si>
    <t>Tāme sastādīta 2013. gada tirgus cenās balstoties uz EL vienkāršotās renovācijas projektu</t>
  </si>
  <si>
    <t>Izdevumu nosaukums</t>
  </si>
  <si>
    <t>Materiālu saraksts</t>
  </si>
  <si>
    <t>Sadalne VMS</t>
  </si>
  <si>
    <t>Sadalne VMS, PVC korpuss, IP44, v/a komplektāciju sk.lapā EL-2</t>
  </si>
  <si>
    <t>kpl.</t>
  </si>
  <si>
    <t>Montāžas izstrādājumi</t>
  </si>
  <si>
    <t>Kabeļu izstrādājumi</t>
  </si>
  <si>
    <t>Kabelis ar vara dzīslām NYM-J-3x1,5, 300/500V</t>
  </si>
  <si>
    <t>Kabelis ar vara dzīslām NYM-J-3x2,5, 300/500V</t>
  </si>
  <si>
    <t>Kabelis ar vara dzīslām NYM-J-5x2,5, 300/500V</t>
  </si>
  <si>
    <t>Kabelis ar vara dzīslām NYM-J-5x4, 0,45/0,75 kV</t>
  </si>
  <si>
    <t>precizējams apjoms</t>
  </si>
  <si>
    <t>Instalācijas materiāli</t>
  </si>
  <si>
    <t>Slēdzis 10A, 230V, IP20, z/a, "SEDNA"</t>
  </si>
  <si>
    <t>gb.</t>
  </si>
  <si>
    <t>Dubultslēdzis 10A, 230V, IP20, z/a, "SEDNA"</t>
  </si>
  <si>
    <t>Dubultslēdzis 10A, 230V, IP44, z/a, "SEDNA"</t>
  </si>
  <si>
    <t>Rozete 16A, 230V, IP20, z/a, "SEDNA"</t>
  </si>
  <si>
    <t>Rozete 16A, 230V, IP44, z/a, "SEDNA"</t>
  </si>
  <si>
    <t>Rozete 16A, 400V, IP44, v/a</t>
  </si>
  <si>
    <t>Gaismeklis LUGCLASSIC 418 NT SLA EVG</t>
  </si>
  <si>
    <t>Gaismeklis RAYLUX IP43 2x18W</t>
  </si>
  <si>
    <t>Montāžas kārba z/a</t>
  </si>
  <si>
    <t>Darbu saraksts</t>
  </si>
  <si>
    <t>Elektrosadalnes uzstādīšana</t>
  </si>
  <si>
    <t>1</t>
  </si>
  <si>
    <t>Rievu kalšana un aizdarīšana</t>
  </si>
  <si>
    <t>Slēdžu un rozešu uzstādīšana</t>
  </si>
  <si>
    <t>Kabeļu instalācija</t>
  </si>
  <si>
    <t>Gaismekļu uzstādīšana</t>
  </si>
  <si>
    <t>LOKĀLĀ TĀME Nr.5</t>
  </si>
  <si>
    <t>Ūdensapgādes un kanalizācijas montāžas darbi.</t>
  </si>
  <si>
    <t>Tāme sastādīta 2013. gada tirgus cenās pamatojoties uz ŪK daļas rasējumiem</t>
  </si>
  <si>
    <t>Tāmes kopējā vērtība, tūkst.:</t>
  </si>
  <si>
    <t>Ūdensapgādes montāžas darbi</t>
  </si>
  <si>
    <t>dušas jaucējkrāns ar vienu sviru un dušas klausuli, iebūvējams sienā</t>
  </si>
  <si>
    <t>izlietnes maisītājs ar augstu snīpi un elastīgajiem pievienojumiem</t>
  </si>
  <si>
    <t>lodveida krāni DN20</t>
  </si>
  <si>
    <t>lodveida krāni DN15</t>
  </si>
  <si>
    <t>cietā vara caurule (ūdenim)</t>
  </si>
  <si>
    <t>D22</t>
  </si>
  <si>
    <t>vara caurules veidgabali, stiprinājumi un čaulas</t>
  </si>
  <si>
    <t>Kanalizācijas montāžas darbi</t>
  </si>
  <si>
    <t>traps ar netīrumu uztvērēju, izņemamu sifonu un nerūsējošā tērauda resti 200x200</t>
  </si>
  <si>
    <t>D110</t>
  </si>
  <si>
    <t>kanalizācijas caurule, PVC</t>
  </si>
  <si>
    <t>D50</t>
  </si>
  <si>
    <t>kanalizācijas caurules veidgabali, stiprinājumi un čaulas</t>
  </si>
  <si>
    <t>keramikas izlietne 500x430mm</t>
  </si>
  <si>
    <t>izlietnes sifons</t>
  </si>
  <si>
    <t>izlietnes blīvēšana pie sienas</t>
  </si>
  <si>
    <t>dušas paliktnis 900x900x390mm ar piederumem, apdari un revīzijas lūku</t>
  </si>
  <si>
    <t>dušas traps</t>
  </si>
  <si>
    <t>veļas mašīnas sifons</t>
  </si>
  <si>
    <t>Būvgružu savākšana, aizvešana, telpas tīrīšana un mazgāšana</t>
  </si>
  <si>
    <t>Hidrauliskā pārbaude</t>
  </si>
  <si>
    <t>Izpilddokumentācija (segto darbu akti, izpildrasējumi u.tml.)</t>
  </si>
  <si>
    <t>LOKĀLĀ TĀME Nr.6</t>
  </si>
  <si>
    <t>Apkures un ventilācijas montāžas darbi.</t>
  </si>
  <si>
    <t>Tāme sastādīta 2013. gada tirgus cenās pamatojoties uz AVK daļas rasējumiem</t>
  </si>
  <si>
    <t>Apkures montāžas darbi</t>
  </si>
  <si>
    <t>alumīnija radiators 98x432x800 ar termostatisko vārstu, termostatu, atgaitas vārstu, atgaisotāju, korķi un stiprinājumiem</t>
  </si>
  <si>
    <t>radiatora pievienojums pie esošās sistēmas ar apvadlīnijas izbūvi</t>
  </si>
  <si>
    <t>DN15</t>
  </si>
  <si>
    <t>rūpnieciski izolētas caurules DN50, izolācija 30mm (ar signalizācijas kabeļiem) iebūve grīdā</t>
  </si>
  <si>
    <t>DN50</t>
  </si>
  <si>
    <t>rūpnieciski izolētas caurules pieslēgšana pie esošās apkures sistēmas</t>
  </si>
  <si>
    <t>vietas</t>
  </si>
  <si>
    <t>Ventilācijas montāžas darbi</t>
  </si>
  <si>
    <t>gaisa vads</t>
  </si>
  <si>
    <t>D125</t>
  </si>
  <si>
    <t>izvads virs jumta ar deflektoru</t>
  </si>
  <si>
    <t>sadzīves tipa ventilators ar iebūvētu pretvārstu un rullīšu gultņiem</t>
  </si>
  <si>
    <t>50m3/h</t>
  </si>
  <si>
    <t>ventilatora slēdzis</t>
  </si>
  <si>
    <t>ventilatora elektroinstalācija 1x230V;30W</t>
  </si>
  <si>
    <t>ventilācijas reste montāža</t>
  </si>
  <si>
    <t>200x150</t>
  </si>
  <si>
    <t>Gaiteņu grīdu siju un OSB klāja demontāža</t>
  </si>
  <si>
    <t>m2</t>
  </si>
  <si>
    <t xml:space="preserve">"Schneider electric" vai ekvivalents </t>
  </si>
  <si>
    <t xml:space="preserve">"ABB" vai ekvivalents </t>
  </si>
  <si>
    <t xml:space="preserve">"LUG" vai ekvivalents </t>
  </si>
  <si>
    <t>B korpusa gaiteņa iekšēja apdare</t>
  </si>
  <si>
    <t>B korpusa gaiteņa sienu, sienu ar tapetēm un griestu gruntēšana</t>
  </si>
  <si>
    <t>Sienu ar tapetēm virsmu krāsošana ar tonēto emulsijas krāsu (ident. esoš. tonim)</t>
  </si>
  <si>
    <t>Sienu un griestu krāsošana ar baltu ūdens emulsijas krāsu iekšējās apdares darbiem, krāsošanai telpās ar augstām ekspluatācijas prasībām (skolās, slimnīcās, dzīvojamās, biroja un sabiedriska lietojuma telpās – kur nepieciešams, lai krāsotā virsma būtu ļoti izturīga pret mazgāšanu), ar augstāko ugunsdrošības kategoriju.</t>
  </si>
  <si>
    <t>Caurules nomaiņa un pieslēgšana no 2.stāva līdz pieslēgumam 1.stāva stāvvadā</t>
  </si>
  <si>
    <t>Esoša iestiklojuma ar tonēto pārklājumu noņemšana un jauna caurspīdīga uzstādīšana (telpa Nr.17)</t>
  </si>
  <si>
    <t>LOKĀLĀ TĀME Nr.7</t>
  </si>
  <si>
    <t>B korpusa gaiteņa iekšēja apdare.</t>
  </si>
</sst>
</file>

<file path=xl/styles.xml><?xml version="1.0" encoding="utf-8"?>
<styleSheet xmlns="http://schemas.openxmlformats.org/spreadsheetml/2006/main">
  <numFmts count="2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yyyy/&quot; gada&quot;\ &quot;aprīlī&quot;"/>
    <numFmt numFmtId="165" formatCode="_-* #,##0.00\ _L_s_-;\-* #,##0.00\ _L_s_-;_-* &quot;-&quot;??\ _L_s_-;_-@_-"/>
    <numFmt numFmtId="166" formatCode="_-* #,##0\ _L_s_-;\-* #,##0\ _L_s_-;_-* &quot;-&quot;??\ _L_s_-;_-@_-"/>
    <numFmt numFmtId="167" formatCode="0.00;[Red]0.00"/>
    <numFmt numFmtId="168" formatCode="#,##0.0.0"/>
    <numFmt numFmtId="169" formatCode="_-* #,##0.0\ _L_s_-;\-* #,##0.0\ _L_s_-;_-* &quot;-&quot;??\ _L_s_-;_-@_-"/>
    <numFmt numFmtId="170" formatCode="#,##0.0\.0"/>
    <numFmt numFmtId="171" formatCode="yyyy/&quot; gada martā&quot;"/>
    <numFmt numFmtId="172" formatCode="_-* #,##0&quot;$&quot;_-;\-* #,##0&quot;$&quot;_-;_-* &quot;-&quot;&quot;$&quot;_-;_-@_-"/>
    <numFmt numFmtId="173" formatCode="_-* #,##0.00&quot;$&quot;_-;\-* #,##0.00&quot;$&quot;_-;_-* &quot;-&quot;??&quot;$&quot;_-;_-@_-"/>
    <numFmt numFmtId="174" formatCode="m\o\n\th\ d\,\ yyyy"/>
    <numFmt numFmtId="175" formatCode="#.00"/>
    <numFmt numFmtId="176" formatCode="#."/>
    <numFmt numFmtId="177" formatCode="&quot;See Note &quot;\ #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* #,##0.00_);_(* \(#,##0.00\);_(* \-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7">
    <font>
      <sz val="10"/>
      <name val="Tahoma"/>
      <family val="2"/>
    </font>
    <font>
      <sz val="11"/>
      <color indexed="8"/>
      <name val="Times New Roman"/>
      <family val="2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b/>
      <i/>
      <sz val="11"/>
      <name val="Arial Narrow"/>
      <family val="2"/>
    </font>
    <font>
      <b/>
      <sz val="10"/>
      <name val="Arial Narrow"/>
      <family val="2"/>
    </font>
    <font>
      <sz val="8"/>
      <name val="Tahoma"/>
      <family val="2"/>
    </font>
    <font>
      <sz val="7"/>
      <name val="Arial Narrow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sz val="6"/>
      <name val="Tahoma"/>
      <family val="2"/>
    </font>
    <font>
      <sz val="7"/>
      <name val="Tahoma"/>
      <family val="2"/>
    </font>
    <font>
      <vertAlign val="superscript"/>
      <sz val="7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0"/>
      <color indexed="18"/>
      <name val="Tahoma"/>
      <family val="2"/>
    </font>
    <font>
      <vertAlign val="superscript"/>
      <sz val="8"/>
      <name val="Arial Narrow"/>
      <family val="2"/>
    </font>
    <font>
      <vertAlign val="superscript"/>
      <sz val="8"/>
      <name val="Tahoma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sz val="6"/>
      <name val="Arial Narrow"/>
      <family val="2"/>
    </font>
    <font>
      <sz val="10"/>
      <color indexed="8"/>
      <name val="MS Sans Serif"/>
      <family val="2"/>
    </font>
    <font>
      <sz val="12"/>
      <name val="BaltCenturyOldStyle"/>
      <family val="2"/>
    </font>
    <font>
      <b/>
      <sz val="9"/>
      <name val="Arial Narrow"/>
      <family val="2"/>
    </font>
    <font>
      <b/>
      <sz val="10"/>
      <color indexed="18"/>
      <name val="Arial Narrow"/>
      <family val="2"/>
    </font>
    <font>
      <i/>
      <sz val="9"/>
      <name val="Arial Narrow"/>
      <family val="2"/>
    </font>
    <font>
      <sz val="10"/>
      <name val="Arial Cyr"/>
      <family val="0"/>
    </font>
    <font>
      <sz val="1"/>
      <color indexed="8"/>
      <name val="Courier"/>
      <family val="1"/>
    </font>
    <font>
      <sz val="10"/>
      <name val="Baltica"/>
      <family val="0"/>
    </font>
    <font>
      <b/>
      <sz val="1"/>
      <color indexed="8"/>
      <name val="Courier"/>
      <family val="1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sz val="10"/>
      <color indexed="8"/>
      <name val="Arial"/>
      <family val="2"/>
    </font>
    <font>
      <sz val="9"/>
      <name val="TextBook"/>
      <family val="0"/>
    </font>
    <font>
      <sz val="8"/>
      <name val="Helv"/>
      <family val="0"/>
    </font>
    <font>
      <sz val="12"/>
      <name val="Courier"/>
      <family val="1"/>
    </font>
    <font>
      <sz val="9"/>
      <color indexed="8"/>
      <name val="Arial Narrow"/>
      <family val="2"/>
    </font>
    <font>
      <i/>
      <sz val="8"/>
      <name val="Arial Narrow"/>
      <family val="2"/>
    </font>
    <font>
      <b/>
      <sz val="9"/>
      <color indexed="18"/>
      <name val="Arial Narrow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24997000396251678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72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74" fontId="38" fillId="0" borderId="0">
      <alignment/>
      <protection locked="0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9" fillId="0" borderId="0" applyNumberFormat="0">
      <alignment/>
      <protection/>
    </xf>
    <xf numFmtId="0" fontId="73" fillId="0" borderId="0" applyNumberFormat="0" applyFill="0" applyBorder="0" applyAlignment="0" applyProtection="0"/>
    <xf numFmtId="175" fontId="38" fillId="0" borderId="0">
      <alignment/>
      <protection locked="0"/>
    </xf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176" fontId="40" fillId="0" borderId="0">
      <alignment/>
      <protection locked="0"/>
    </xf>
    <xf numFmtId="176" fontId="40" fillId="0" borderId="0">
      <alignment/>
      <protection locked="0"/>
    </xf>
    <xf numFmtId="0" fontId="41" fillId="30" borderId="0">
      <alignment/>
      <protection/>
    </xf>
    <xf numFmtId="0" fontId="42" fillId="1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78" fillId="31" borderId="1" applyNumberFormat="0" applyAlignment="0" applyProtection="0"/>
    <xf numFmtId="0" fontId="37" fillId="0" borderId="0">
      <alignment/>
      <protection/>
    </xf>
    <xf numFmtId="0" fontId="79" fillId="0" borderId="6" applyNumberFormat="0" applyFill="0" applyAlignment="0" applyProtection="0"/>
    <xf numFmtId="0" fontId="80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3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8" fillId="33" borderId="7" applyNumberFormat="0" applyFont="0" applyAlignment="0" applyProtection="0"/>
    <xf numFmtId="0" fontId="81" fillId="27" borderId="8" applyNumberFormat="0" applyAlignment="0" applyProtection="0"/>
    <xf numFmtId="0" fontId="3" fillId="0" borderId="0">
      <alignment/>
      <protection/>
    </xf>
    <xf numFmtId="0" fontId="2" fillId="0" borderId="0">
      <alignment/>
      <protection/>
    </xf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ill="0" applyBorder="0" applyAlignment="0" applyProtection="0"/>
    <xf numFmtId="0" fontId="45" fillId="0" borderId="0">
      <alignment/>
      <protection/>
    </xf>
    <xf numFmtId="0" fontId="3" fillId="34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177" fontId="46" fillId="0" borderId="0">
      <alignment horizontal="left"/>
      <protection/>
    </xf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3" fillId="0" borderId="0">
      <alignment/>
      <protection/>
    </xf>
    <xf numFmtId="9" fontId="47" fillId="0" borderId="0" applyFill="0" applyAlignment="0" applyProtection="0"/>
    <xf numFmtId="0" fontId="2" fillId="0" borderId="0">
      <alignment/>
      <protection/>
    </xf>
    <xf numFmtId="180" fontId="47" fillId="0" borderId="0" applyFill="0" applyAlignment="0" applyProtection="0"/>
  </cellStyleXfs>
  <cellXfs count="753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 applyProtection="1">
      <alignment/>
      <protection hidden="1" locked="0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4" fontId="11" fillId="0" borderId="0" xfId="0" applyNumberFormat="1" applyFont="1" applyFill="1" applyAlignment="1">
      <alignment vertical="center"/>
    </xf>
    <xf numFmtId="164" fontId="12" fillId="0" borderId="0" xfId="0" applyNumberFormat="1" applyFont="1" applyFill="1" applyAlignment="1" applyProtection="1">
      <alignment horizontal="left"/>
      <protection hidden="1" locked="0"/>
    </xf>
    <xf numFmtId="0" fontId="5" fillId="0" borderId="0" xfId="0" applyFont="1" applyFill="1" applyAlignment="1">
      <alignment horizontal="right" vertical="center"/>
    </xf>
    <xf numFmtId="14" fontId="5" fillId="0" borderId="0" xfId="0" applyNumberFormat="1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73" applyFont="1" applyFill="1" applyAlignment="1">
      <alignment/>
      <protection/>
    </xf>
    <xf numFmtId="49" fontId="6" fillId="0" borderId="0" xfId="73" applyNumberFormat="1" applyFont="1" applyFill="1" applyAlignment="1">
      <alignment horizontal="left" vertical="center"/>
      <protection/>
    </xf>
    <xf numFmtId="0" fontId="12" fillId="0" borderId="0" xfId="73" applyFont="1" applyAlignment="1" applyProtection="1">
      <alignment horizontal="center"/>
      <protection hidden="1" locked="0"/>
    </xf>
    <xf numFmtId="0" fontId="0" fillId="0" borderId="0" xfId="73" applyFont="1" applyAlignment="1" applyProtection="1">
      <alignment horizontal="center"/>
      <protection hidden="1" locked="0"/>
    </xf>
    <xf numFmtId="0" fontId="0" fillId="0" borderId="0" xfId="73" applyFont="1" applyAlignment="1" applyProtection="1">
      <alignment horizontal="right"/>
      <protection hidden="1" locked="0"/>
    </xf>
    <xf numFmtId="0" fontId="0" fillId="0" borderId="0" xfId="73" applyFont="1" applyProtection="1">
      <alignment/>
      <protection hidden="1" locked="0"/>
    </xf>
    <xf numFmtId="49" fontId="14" fillId="0" borderId="0" xfId="73" applyNumberFormat="1" applyFont="1" applyFill="1" applyAlignment="1">
      <alignment horizontal="right" vertical="center"/>
      <protection/>
    </xf>
    <xf numFmtId="0" fontId="0" fillId="0" borderId="0" xfId="73" applyFont="1" applyFill="1" applyProtection="1">
      <alignment/>
      <protection hidden="1" locked="0"/>
    </xf>
    <xf numFmtId="0" fontId="0" fillId="0" borderId="0" xfId="73" applyFont="1" applyFill="1">
      <alignment/>
      <protection/>
    </xf>
    <xf numFmtId="0" fontId="15" fillId="0" borderId="0" xfId="73" applyFont="1" applyAlignment="1" applyProtection="1">
      <alignment horizontal="center"/>
      <protection hidden="1" locked="0"/>
    </xf>
    <xf numFmtId="0" fontId="0" fillId="0" borderId="0" xfId="73" applyFont="1" applyFill="1" applyAlignment="1" applyProtection="1">
      <alignment horizontal="center"/>
      <protection hidden="1" locked="0"/>
    </xf>
    <xf numFmtId="4" fontId="16" fillId="0" borderId="0" xfId="73" applyNumberFormat="1" applyFont="1" applyFill="1" applyBorder="1" applyAlignment="1" applyProtection="1">
      <alignment horizontal="right"/>
      <protection hidden="1" locked="0"/>
    </xf>
    <xf numFmtId="2" fontId="16" fillId="0" borderId="0" xfId="73" applyNumberFormat="1" applyFont="1" applyFill="1" applyAlignment="1" applyProtection="1">
      <alignment horizontal="right"/>
      <protection hidden="1" locked="0"/>
    </xf>
    <xf numFmtId="4" fontId="16" fillId="0" borderId="0" xfId="73" applyNumberFormat="1" applyFont="1" applyAlignment="1" applyProtection="1">
      <alignment horizontal="right"/>
      <protection hidden="1" locked="0"/>
    </xf>
    <xf numFmtId="164" fontId="16" fillId="0" borderId="0" xfId="73" applyNumberFormat="1" applyFont="1" applyAlignment="1" applyProtection="1">
      <alignment horizontal="left"/>
      <protection hidden="1" locked="0"/>
    </xf>
    <xf numFmtId="4" fontId="16" fillId="0" borderId="0" xfId="73" applyNumberFormat="1" applyFont="1" applyBorder="1" applyAlignment="1" applyProtection="1">
      <alignment horizontal="right"/>
      <protection hidden="1" locked="0"/>
    </xf>
    <xf numFmtId="4" fontId="12" fillId="0" borderId="0" xfId="73" applyNumberFormat="1" applyFont="1" applyBorder="1" applyAlignment="1" applyProtection="1">
      <alignment horizontal="center"/>
      <protection hidden="1" locked="0"/>
    </xf>
    <xf numFmtId="0" fontId="0" fillId="0" borderId="14" xfId="73" applyFont="1" applyFill="1" applyBorder="1" applyAlignment="1" applyProtection="1">
      <alignment horizontal="center"/>
      <protection hidden="1" locked="0"/>
    </xf>
    <xf numFmtId="0" fontId="0" fillId="0" borderId="15" xfId="73" applyFont="1" applyFill="1" applyBorder="1" applyProtection="1">
      <alignment/>
      <protection hidden="1" locked="0"/>
    </xf>
    <xf numFmtId="0" fontId="0" fillId="0" borderId="16" xfId="73" applyFont="1" applyFill="1" applyBorder="1" applyProtection="1">
      <alignment/>
      <protection hidden="1" locked="0"/>
    </xf>
    <xf numFmtId="0" fontId="0" fillId="0" borderId="17" xfId="73" applyFont="1" applyFill="1" applyBorder="1" applyProtection="1">
      <alignment/>
      <protection hidden="1" locked="0"/>
    </xf>
    <xf numFmtId="0" fontId="0" fillId="0" borderId="18" xfId="73" applyFont="1" applyBorder="1" applyAlignment="1" applyProtection="1">
      <alignment horizontal="right"/>
      <protection hidden="1" locked="0"/>
    </xf>
    <xf numFmtId="0" fontId="12" fillId="0" borderId="19" xfId="73" applyFont="1" applyFill="1" applyBorder="1" applyAlignment="1" applyProtection="1">
      <alignment horizontal="center"/>
      <protection hidden="1" locked="0"/>
    </xf>
    <xf numFmtId="0" fontId="12" fillId="0" borderId="0" xfId="73" applyFont="1" applyFill="1" applyBorder="1" applyAlignment="1" applyProtection="1">
      <alignment horizontal="center"/>
      <protection hidden="1" locked="0"/>
    </xf>
    <xf numFmtId="0" fontId="0" fillId="0" borderId="20" xfId="73" applyFont="1" applyFill="1" applyBorder="1" applyProtection="1">
      <alignment/>
      <protection hidden="1" locked="0"/>
    </xf>
    <xf numFmtId="0" fontId="0" fillId="0" borderId="21" xfId="73" applyFont="1" applyFill="1" applyBorder="1" applyProtection="1">
      <alignment/>
      <protection hidden="1" locked="0"/>
    </xf>
    <xf numFmtId="0" fontId="18" fillId="0" borderId="22" xfId="73" applyFont="1" applyBorder="1" applyAlignment="1" applyProtection="1">
      <alignment horizontal="right"/>
      <protection hidden="1" locked="0"/>
    </xf>
    <xf numFmtId="0" fontId="0" fillId="0" borderId="23" xfId="73" applyFont="1" applyFill="1" applyBorder="1" applyAlignment="1" applyProtection="1">
      <alignment horizontal="center"/>
      <protection hidden="1" locked="0"/>
    </xf>
    <xf numFmtId="0" fontId="0" fillId="0" borderId="24" xfId="73" applyFont="1" applyFill="1" applyBorder="1" applyProtection="1">
      <alignment/>
      <protection hidden="1" locked="0"/>
    </xf>
    <xf numFmtId="0" fontId="0" fillId="0" borderId="25" xfId="73" applyFont="1" applyFill="1" applyBorder="1" applyProtection="1">
      <alignment/>
      <protection hidden="1" locked="0"/>
    </xf>
    <xf numFmtId="0" fontId="0" fillId="0" borderId="26" xfId="73" applyFont="1" applyFill="1" applyBorder="1" applyProtection="1">
      <alignment/>
      <protection hidden="1" locked="0"/>
    </xf>
    <xf numFmtId="0" fontId="0" fillId="0" borderId="27" xfId="73" applyFont="1" applyBorder="1" applyAlignment="1" applyProtection="1">
      <alignment horizontal="right"/>
      <protection hidden="1" locked="0"/>
    </xf>
    <xf numFmtId="0" fontId="19" fillId="0" borderId="28" xfId="73" applyFont="1" applyFill="1" applyBorder="1" applyAlignment="1" applyProtection="1">
      <alignment horizontal="center"/>
      <protection hidden="1" locked="0"/>
    </xf>
    <xf numFmtId="0" fontId="19" fillId="0" borderId="29" xfId="73" applyFont="1" applyFill="1" applyBorder="1" applyAlignment="1" applyProtection="1">
      <alignment horizontal="center"/>
      <protection hidden="1" locked="0"/>
    </xf>
    <xf numFmtId="0" fontId="19" fillId="0" borderId="30" xfId="73" applyFont="1" applyBorder="1" applyAlignment="1" applyProtection="1">
      <alignment horizontal="center"/>
      <protection hidden="1" locked="0"/>
    </xf>
    <xf numFmtId="0" fontId="19" fillId="0" borderId="29" xfId="73" applyFont="1" applyBorder="1" applyAlignment="1" applyProtection="1">
      <alignment horizontal="center"/>
      <protection hidden="1" locked="0"/>
    </xf>
    <xf numFmtId="0" fontId="19" fillId="0" borderId="31" xfId="73" applyFont="1" applyBorder="1" applyAlignment="1" applyProtection="1">
      <alignment horizontal="center"/>
      <protection hidden="1" locked="0"/>
    </xf>
    <xf numFmtId="0" fontId="19" fillId="0" borderId="0" xfId="73" applyFont="1" applyAlignment="1" applyProtection="1">
      <alignment horizontal="center"/>
      <protection hidden="1" locked="0"/>
    </xf>
    <xf numFmtId="0" fontId="0" fillId="0" borderId="32" xfId="73" applyFont="1" applyFill="1" applyBorder="1" applyAlignment="1" applyProtection="1">
      <alignment horizontal="center"/>
      <protection hidden="1" locked="0"/>
    </xf>
    <xf numFmtId="0" fontId="0" fillId="0" borderId="33" xfId="73" applyFont="1" applyFill="1" applyBorder="1" applyProtection="1">
      <alignment/>
      <protection hidden="1" locked="0"/>
    </xf>
    <xf numFmtId="0" fontId="0" fillId="0" borderId="34" xfId="73" applyFont="1" applyFill="1" applyBorder="1" applyProtection="1">
      <alignment/>
      <protection hidden="1" locked="0"/>
    </xf>
    <xf numFmtId="0" fontId="12" fillId="0" borderId="34" xfId="73" applyFont="1" applyBorder="1" applyAlignment="1" applyProtection="1">
      <alignment horizontal="center"/>
      <protection hidden="1" locked="0"/>
    </xf>
    <xf numFmtId="4" fontId="0" fillId="0" borderId="34" xfId="73" applyNumberFormat="1" applyFont="1" applyBorder="1" applyAlignment="1" applyProtection="1">
      <alignment horizontal="center"/>
      <protection hidden="1" locked="0"/>
    </xf>
    <xf numFmtId="4" fontId="0" fillId="0" borderId="35" xfId="73" applyNumberFormat="1" applyFont="1" applyBorder="1" applyAlignment="1" applyProtection="1">
      <alignment horizontal="right"/>
      <protection hidden="1" locked="0"/>
    </xf>
    <xf numFmtId="166" fontId="12" fillId="0" borderId="36" xfId="46" applyNumberFormat="1" applyFont="1" applyFill="1" applyBorder="1" applyAlignment="1" applyProtection="1" quotePrefix="1">
      <alignment horizontal="center" vertical="center" wrapText="1"/>
      <protection hidden="1" locked="0"/>
    </xf>
    <xf numFmtId="165" fontId="12" fillId="0" borderId="37" xfId="46" applyNumberFormat="1" applyFont="1" applyFill="1" applyBorder="1" applyAlignment="1" applyProtection="1" quotePrefix="1">
      <alignment horizontal="center" vertical="center" wrapText="1"/>
      <protection hidden="1" locked="0"/>
    </xf>
    <xf numFmtId="2" fontId="20" fillId="0" borderId="38" xfId="73" applyNumberFormat="1" applyFont="1" applyFill="1" applyBorder="1" applyAlignment="1" applyProtection="1">
      <alignment horizontal="center" vertical="center"/>
      <protection hidden="1" locked="0"/>
    </xf>
    <xf numFmtId="4" fontId="12" fillId="0" borderId="38" xfId="73" applyNumberFormat="1" applyFont="1" applyFill="1" applyBorder="1" applyAlignment="1" applyProtection="1">
      <alignment horizontal="center" vertical="center"/>
      <protection hidden="1" locked="0"/>
    </xf>
    <xf numFmtId="4" fontId="12" fillId="0" borderId="39" xfId="73" applyNumberFormat="1" applyFont="1" applyFill="1" applyBorder="1" applyAlignment="1" applyProtection="1">
      <alignment horizontal="right" vertical="center"/>
      <protection hidden="1" locked="0"/>
    </xf>
    <xf numFmtId="0" fontId="12" fillId="0" borderId="0" xfId="73" applyFont="1" applyFill="1" applyProtection="1">
      <alignment/>
      <protection hidden="1" locked="0"/>
    </xf>
    <xf numFmtId="0" fontId="20" fillId="0" borderId="37" xfId="73" applyFont="1" applyFill="1" applyBorder="1" applyProtection="1">
      <alignment/>
      <protection hidden="1" locked="0"/>
    </xf>
    <xf numFmtId="0" fontId="17" fillId="0" borderId="40" xfId="73" applyFont="1" applyFill="1" applyBorder="1" applyAlignment="1" applyProtection="1">
      <alignment horizontal="center"/>
      <protection hidden="1" locked="0"/>
    </xf>
    <xf numFmtId="0" fontId="17" fillId="0" borderId="41" xfId="73" applyFont="1" applyFill="1" applyBorder="1" applyProtection="1">
      <alignment/>
      <protection hidden="1" locked="0"/>
    </xf>
    <xf numFmtId="168" fontId="17" fillId="0" borderId="42" xfId="73" applyNumberFormat="1" applyFont="1" applyFill="1" applyBorder="1" applyProtection="1">
      <alignment/>
      <protection hidden="1" locked="0"/>
    </xf>
    <xf numFmtId="0" fontId="17" fillId="0" borderId="42" xfId="73" applyFont="1" applyFill="1" applyBorder="1" applyProtection="1" quotePrefix="1">
      <alignment/>
      <protection hidden="1" locked="0"/>
    </xf>
    <xf numFmtId="2" fontId="17" fillId="0" borderId="42" xfId="73" applyNumberFormat="1" applyFont="1" applyBorder="1" applyAlignment="1" applyProtection="1">
      <alignment horizontal="center"/>
      <protection hidden="1" locked="0"/>
    </xf>
    <xf numFmtId="4" fontId="17" fillId="0" borderId="42" xfId="73" applyNumberFormat="1" applyFont="1" applyBorder="1" applyAlignment="1" applyProtection="1">
      <alignment horizontal="center"/>
      <protection hidden="1" locked="0"/>
    </xf>
    <xf numFmtId="4" fontId="17" fillId="0" borderId="43" xfId="73" applyNumberFormat="1" applyFont="1" applyBorder="1" applyAlignment="1" applyProtection="1">
      <alignment horizontal="right"/>
      <protection hidden="1" locked="0"/>
    </xf>
    <xf numFmtId="0" fontId="0" fillId="0" borderId="44" xfId="73" applyFont="1" applyBorder="1" applyProtection="1">
      <alignment/>
      <protection hidden="1" locked="0"/>
    </xf>
    <xf numFmtId="0" fontId="16" fillId="0" borderId="45" xfId="73" applyNumberFormat="1" applyFont="1" applyFill="1" applyBorder="1" applyAlignment="1" applyProtection="1">
      <alignment horizontal="center" vertical="top"/>
      <protection/>
    </xf>
    <xf numFmtId="0" fontId="16" fillId="0" borderId="21" xfId="73" applyNumberFormat="1" applyFont="1" applyFill="1" applyBorder="1" applyAlignment="1" applyProtection="1">
      <alignment horizontal="center" vertical="top"/>
      <protection/>
    </xf>
    <xf numFmtId="0" fontId="22" fillId="0" borderId="46" xfId="73" applyFont="1" applyFill="1" applyBorder="1">
      <alignment/>
      <protection/>
    </xf>
    <xf numFmtId="0" fontId="23" fillId="0" borderId="46" xfId="73" applyFont="1" applyFill="1" applyBorder="1" applyAlignment="1">
      <alignment horizontal="right"/>
      <protection/>
    </xf>
    <xf numFmtId="0" fontId="23" fillId="0" borderId="46" xfId="73" applyFont="1" applyBorder="1" applyAlignment="1">
      <alignment horizontal="center"/>
      <protection/>
    </xf>
    <xf numFmtId="4" fontId="22" fillId="0" borderId="46" xfId="73" applyNumberFormat="1" applyFont="1" applyBorder="1" applyAlignment="1">
      <alignment horizontal="right"/>
      <protection/>
    </xf>
    <xf numFmtId="4" fontId="22" fillId="0" borderId="46" xfId="73" applyNumberFormat="1" applyFont="1" applyBorder="1" applyAlignment="1">
      <alignment/>
      <protection/>
    </xf>
    <xf numFmtId="4" fontId="23" fillId="0" borderId="46" xfId="73" applyNumberFormat="1" applyFont="1" applyBorder="1">
      <alignment/>
      <protection/>
    </xf>
    <xf numFmtId="4" fontId="23" fillId="0" borderId="22" xfId="73" applyNumberFormat="1" applyFont="1" applyBorder="1" applyAlignment="1">
      <alignment horizontal="right"/>
      <protection/>
    </xf>
    <xf numFmtId="0" fontId="24" fillId="0" borderId="0" xfId="73" applyFont="1">
      <alignment/>
      <protection/>
    </xf>
    <xf numFmtId="0" fontId="12" fillId="0" borderId="47" xfId="73" applyNumberFormat="1" applyFont="1" applyFill="1" applyBorder="1" applyAlignment="1" applyProtection="1">
      <alignment horizontal="center" vertical="top"/>
      <protection/>
    </xf>
    <xf numFmtId="0" fontId="12" fillId="0" borderId="48" xfId="73" applyNumberFormat="1" applyFont="1" applyFill="1" applyBorder="1" applyAlignment="1" applyProtection="1">
      <alignment horizontal="center" vertical="top"/>
      <protection/>
    </xf>
    <xf numFmtId="0" fontId="0" fillId="0" borderId="49" xfId="73" applyNumberFormat="1" applyFont="1" applyFill="1" applyBorder="1">
      <alignment/>
      <protection/>
    </xf>
    <xf numFmtId="0" fontId="17" fillId="0" borderId="49" xfId="73" applyNumberFormat="1" applyFont="1" applyFill="1" applyBorder="1" applyAlignment="1">
      <alignment horizontal="right"/>
      <protection/>
    </xf>
    <xf numFmtId="0" fontId="17" fillId="0" borderId="49" xfId="73" applyNumberFormat="1" applyFont="1" applyBorder="1" applyAlignment="1">
      <alignment horizontal="center"/>
      <protection/>
    </xf>
    <xf numFmtId="9" fontId="17" fillId="0" borderId="49" xfId="87" applyFont="1" applyBorder="1" applyAlignment="1">
      <alignment horizontal="right"/>
    </xf>
    <xf numFmtId="0" fontId="17" fillId="0" borderId="49" xfId="88" applyNumberFormat="1" applyFont="1" applyBorder="1" applyAlignment="1">
      <alignment horizontal="right"/>
    </xf>
    <xf numFmtId="0" fontId="0" fillId="0" borderId="49" xfId="73" applyNumberFormat="1" applyFont="1" applyBorder="1" applyAlignment="1">
      <alignment/>
      <protection/>
    </xf>
    <xf numFmtId="4" fontId="0" fillId="0" borderId="48" xfId="73" applyNumberFormat="1" applyFont="1" applyBorder="1" applyAlignment="1">
      <alignment/>
      <protection/>
    </xf>
    <xf numFmtId="4" fontId="17" fillId="0" borderId="49" xfId="73" applyNumberFormat="1" applyFont="1" applyBorder="1">
      <alignment/>
      <protection/>
    </xf>
    <xf numFmtId="4" fontId="17" fillId="0" borderId="50" xfId="73" applyNumberFormat="1" applyFont="1" applyBorder="1" applyAlignment="1">
      <alignment horizontal="right"/>
      <protection/>
    </xf>
    <xf numFmtId="0" fontId="0" fillId="0" borderId="0" xfId="73" applyFont="1">
      <alignment/>
      <protection/>
    </xf>
    <xf numFmtId="0" fontId="12" fillId="0" borderId="51" xfId="73" applyNumberFormat="1" applyFont="1" applyFill="1" applyBorder="1" applyAlignment="1" applyProtection="1">
      <alignment horizontal="center" vertical="top"/>
      <protection/>
    </xf>
    <xf numFmtId="0" fontId="12" fillId="0" borderId="52" xfId="73" applyNumberFormat="1" applyFont="1" applyFill="1" applyBorder="1" applyAlignment="1" applyProtection="1">
      <alignment horizontal="center" vertical="top"/>
      <protection/>
    </xf>
    <xf numFmtId="0" fontId="0" fillId="0" borderId="53" xfId="73" applyNumberFormat="1" applyFont="1" applyFill="1" applyBorder="1">
      <alignment/>
      <protection/>
    </xf>
    <xf numFmtId="0" fontId="23" fillId="0" borderId="53" xfId="73" applyNumberFormat="1" applyFont="1" applyFill="1" applyBorder="1" applyAlignment="1">
      <alignment horizontal="right"/>
      <protection/>
    </xf>
    <xf numFmtId="0" fontId="17" fillId="0" borderId="53" xfId="73" applyNumberFormat="1" applyFont="1" applyBorder="1" applyAlignment="1">
      <alignment horizontal="center"/>
      <protection/>
    </xf>
    <xf numFmtId="9" fontId="17" fillId="0" borderId="53" xfId="87" applyFont="1" applyBorder="1" applyAlignment="1">
      <alignment horizontal="right"/>
    </xf>
    <xf numFmtId="0" fontId="17" fillId="0" borderId="53" xfId="88" applyNumberFormat="1" applyFont="1" applyBorder="1" applyAlignment="1">
      <alignment horizontal="right"/>
    </xf>
    <xf numFmtId="0" fontId="0" fillId="0" borderId="53" xfId="73" applyNumberFormat="1" applyFont="1" applyBorder="1" applyAlignment="1">
      <alignment/>
      <protection/>
    </xf>
    <xf numFmtId="4" fontId="0" fillId="0" borderId="52" xfId="73" applyNumberFormat="1" applyFont="1" applyBorder="1" applyAlignment="1">
      <alignment/>
      <protection/>
    </xf>
    <xf numFmtId="4" fontId="23" fillId="0" borderId="53" xfId="73" applyNumberFormat="1" applyFont="1" applyBorder="1" applyAlignment="1">
      <alignment horizontal="right"/>
      <protection/>
    </xf>
    <xf numFmtId="4" fontId="23" fillId="0" borderId="54" xfId="73" applyNumberFormat="1" applyFont="1" applyBorder="1" applyAlignment="1">
      <alignment horizontal="right"/>
      <protection/>
    </xf>
    <xf numFmtId="0" fontId="12" fillId="0" borderId="36" xfId="73" applyNumberFormat="1" applyFont="1" applyFill="1" applyBorder="1" applyAlignment="1" applyProtection="1">
      <alignment horizontal="center" vertical="top"/>
      <protection/>
    </xf>
    <xf numFmtId="0" fontId="12" fillId="0" borderId="37" xfId="73" applyNumberFormat="1" applyFont="1" applyFill="1" applyBorder="1" applyAlignment="1" applyProtection="1">
      <alignment horizontal="center" vertical="top"/>
      <protection/>
    </xf>
    <xf numFmtId="0" fontId="0" fillId="0" borderId="38" xfId="73" applyNumberFormat="1" applyFont="1" applyFill="1" applyBorder="1">
      <alignment/>
      <protection/>
    </xf>
    <xf numFmtId="0" fontId="17" fillId="0" borderId="38" xfId="73" applyNumberFormat="1" applyFont="1" applyFill="1" applyBorder="1" applyAlignment="1">
      <alignment horizontal="right"/>
      <protection/>
    </xf>
    <xf numFmtId="0" fontId="17" fillId="0" borderId="38" xfId="73" applyNumberFormat="1" applyFont="1" applyBorder="1" applyAlignment="1">
      <alignment horizontal="center"/>
      <protection/>
    </xf>
    <xf numFmtId="9" fontId="17" fillId="0" borderId="38" xfId="87" applyFont="1" applyBorder="1" applyAlignment="1">
      <alignment horizontal="right"/>
    </xf>
    <xf numFmtId="0" fontId="17" fillId="0" borderId="38" xfId="88" applyNumberFormat="1" applyFont="1" applyBorder="1" applyAlignment="1">
      <alignment horizontal="right"/>
    </xf>
    <xf numFmtId="0" fontId="0" fillId="0" borderId="38" xfId="73" applyNumberFormat="1" applyFont="1" applyBorder="1" applyAlignment="1">
      <alignment/>
      <protection/>
    </xf>
    <xf numFmtId="4" fontId="0" fillId="0" borderId="37" xfId="73" applyNumberFormat="1" applyFont="1" applyBorder="1" applyAlignment="1">
      <alignment/>
      <protection/>
    </xf>
    <xf numFmtId="4" fontId="17" fillId="0" borderId="38" xfId="73" applyNumberFormat="1" applyFont="1" applyBorder="1">
      <alignment/>
      <protection/>
    </xf>
    <xf numFmtId="4" fontId="17" fillId="0" borderId="39" xfId="73" applyNumberFormat="1" applyFont="1" applyBorder="1" applyAlignment="1">
      <alignment horizontal="right"/>
      <protection/>
    </xf>
    <xf numFmtId="10" fontId="17" fillId="0" borderId="49" xfId="87" applyNumberFormat="1" applyFont="1" applyBorder="1" applyAlignment="1">
      <alignment horizontal="right"/>
    </xf>
    <xf numFmtId="4" fontId="17" fillId="0" borderId="53" xfId="73" applyNumberFormat="1" applyFont="1" applyBorder="1">
      <alignment/>
      <protection/>
    </xf>
    <xf numFmtId="0" fontId="17" fillId="0" borderId="40" xfId="73" applyNumberFormat="1" applyFont="1" applyFill="1" applyBorder="1" applyAlignment="1" applyProtection="1">
      <alignment horizontal="center"/>
      <protection hidden="1" locked="0"/>
    </xf>
    <xf numFmtId="0" fontId="17" fillId="0" borderId="41" xfId="73" applyNumberFormat="1" applyFont="1" applyFill="1" applyBorder="1" applyProtection="1">
      <alignment/>
      <protection hidden="1" locked="0"/>
    </xf>
    <xf numFmtId="0" fontId="17" fillId="0" borderId="42" xfId="73" applyNumberFormat="1" applyFont="1" applyFill="1" applyBorder="1" applyProtection="1">
      <alignment/>
      <protection hidden="1" locked="0"/>
    </xf>
    <xf numFmtId="0" fontId="23" fillId="0" borderId="42" xfId="73" applyNumberFormat="1" applyFont="1" applyFill="1" applyBorder="1" applyAlignment="1" applyProtection="1">
      <alignment horizontal="right"/>
      <protection hidden="1" locked="0"/>
    </xf>
    <xf numFmtId="0" fontId="17" fillId="0" borderId="42" xfId="73" applyNumberFormat="1" applyFont="1" applyBorder="1" applyAlignment="1" applyProtection="1">
      <alignment horizontal="center"/>
      <protection hidden="1" locked="0"/>
    </xf>
    <xf numFmtId="4" fontId="23" fillId="0" borderId="43" xfId="73" applyNumberFormat="1" applyFont="1" applyBorder="1" applyAlignment="1" applyProtection="1">
      <alignment horizontal="right"/>
      <protection hidden="1" locked="0"/>
    </xf>
    <xf numFmtId="0" fontId="0" fillId="0" borderId="0" xfId="73" applyFont="1" applyFill="1" applyBorder="1" applyAlignment="1" applyProtection="1">
      <alignment horizontal="center"/>
      <protection hidden="1" locked="0"/>
    </xf>
    <xf numFmtId="0" fontId="0" fillId="0" borderId="0" xfId="73" applyFont="1" applyFill="1" applyBorder="1" applyProtection="1">
      <alignment/>
      <protection hidden="1" locked="0"/>
    </xf>
    <xf numFmtId="9" fontId="0" fillId="0" borderId="0" xfId="88" applyFont="1" applyFill="1" applyBorder="1" applyAlignment="1" applyProtection="1">
      <alignment horizontal="center"/>
      <protection hidden="1" locked="0"/>
    </xf>
    <xf numFmtId="0" fontId="0" fillId="0" borderId="0" xfId="73" applyFont="1" applyFill="1" applyBorder="1" applyAlignment="1" applyProtection="1">
      <alignment horizontal="right"/>
      <protection hidden="1" locked="0"/>
    </xf>
    <xf numFmtId="0" fontId="0" fillId="0" borderId="0" xfId="73" applyFont="1" applyFill="1" applyBorder="1" applyAlignment="1" applyProtection="1">
      <alignment horizontal="left"/>
      <protection hidden="1" locked="0"/>
    </xf>
    <xf numFmtId="14" fontId="0" fillId="0" borderId="0" xfId="73" applyNumberFormat="1" applyFont="1" applyFill="1" applyBorder="1" applyProtection="1">
      <alignment/>
      <protection hidden="1" locked="0"/>
    </xf>
    <xf numFmtId="0" fontId="12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Fill="1" applyAlignment="1">
      <alignment/>
    </xf>
    <xf numFmtId="0" fontId="15" fillId="0" borderId="0" xfId="0" applyFont="1" applyAlignment="1" applyProtection="1">
      <alignment horizontal="center"/>
      <protection hidden="1" locked="0"/>
    </xf>
    <xf numFmtId="4" fontId="16" fillId="0" borderId="0" xfId="0" applyNumberFormat="1" applyFont="1" applyFill="1" applyBorder="1" applyAlignment="1" applyProtection="1">
      <alignment horizontal="right"/>
      <protection hidden="1" locked="0"/>
    </xf>
    <xf numFmtId="2" fontId="16" fillId="0" borderId="0" xfId="0" applyNumberFormat="1" applyFont="1" applyFill="1" applyAlignment="1" applyProtection="1">
      <alignment horizontal="right"/>
      <protection hidden="1" locked="0"/>
    </xf>
    <xf numFmtId="4" fontId="16" fillId="0" borderId="0" xfId="0" applyNumberFormat="1" applyFont="1" applyAlignment="1" applyProtection="1">
      <alignment horizontal="right"/>
      <protection hidden="1" locked="0"/>
    </xf>
    <xf numFmtId="4" fontId="16" fillId="0" borderId="0" xfId="0" applyNumberFormat="1" applyFont="1" applyBorder="1" applyAlignment="1" applyProtection="1">
      <alignment horizontal="right"/>
      <protection hidden="1" locked="0"/>
    </xf>
    <xf numFmtId="4" fontId="12" fillId="0" borderId="0" xfId="0" applyNumberFormat="1" applyFont="1" applyBorder="1" applyAlignment="1" applyProtection="1">
      <alignment horizontal="center"/>
      <protection hidden="1" locked="0"/>
    </xf>
    <xf numFmtId="0" fontId="0" fillId="0" borderId="14" xfId="0" applyFont="1" applyFill="1" applyBorder="1" applyAlignment="1" applyProtection="1">
      <alignment/>
      <protection hidden="1" locked="0"/>
    </xf>
    <xf numFmtId="0" fontId="0" fillId="0" borderId="15" xfId="0" applyFont="1" applyFill="1" applyBorder="1" applyAlignment="1" applyProtection="1">
      <alignment/>
      <protection hidden="1" locked="0"/>
    </xf>
    <xf numFmtId="0" fontId="0" fillId="0" borderId="16" xfId="0" applyFont="1" applyFill="1" applyBorder="1" applyAlignment="1" applyProtection="1">
      <alignment/>
      <protection hidden="1" locked="0"/>
    </xf>
    <xf numFmtId="0" fontId="0" fillId="0" borderId="17" xfId="0" applyFont="1" applyFill="1" applyBorder="1" applyAlignment="1" applyProtection="1">
      <alignment/>
      <protection hidden="1" locked="0"/>
    </xf>
    <xf numFmtId="0" fontId="0" fillId="0" borderId="18" xfId="0" applyFont="1" applyBorder="1" applyAlignment="1" applyProtection="1">
      <alignment horizontal="right"/>
      <protection hidden="1" locked="0"/>
    </xf>
    <xf numFmtId="0" fontId="12" fillId="0" borderId="19" xfId="0" applyFont="1" applyFill="1" applyBorder="1" applyAlignment="1" applyProtection="1">
      <alignment horizontal="center"/>
      <protection hidden="1" locked="0"/>
    </xf>
    <xf numFmtId="0" fontId="12" fillId="0" borderId="0" xfId="0" applyFont="1" applyFill="1" applyBorder="1" applyAlignment="1" applyProtection="1">
      <alignment horizontal="center"/>
      <protection hidden="1" locked="0"/>
    </xf>
    <xf numFmtId="0" fontId="0" fillId="0" borderId="20" xfId="0" applyFont="1" applyFill="1" applyBorder="1" applyAlignment="1" applyProtection="1">
      <alignment/>
      <protection hidden="1" locked="0"/>
    </xf>
    <xf numFmtId="0" fontId="0" fillId="0" borderId="21" xfId="0" applyFont="1" applyFill="1" applyBorder="1" applyAlignment="1" applyProtection="1">
      <alignment/>
      <protection hidden="1" locked="0"/>
    </xf>
    <xf numFmtId="0" fontId="18" fillId="0" borderId="22" xfId="0" applyFont="1" applyBorder="1" applyAlignment="1" applyProtection="1">
      <alignment horizontal="right"/>
      <protection hidden="1" locked="0"/>
    </xf>
    <xf numFmtId="0" fontId="0" fillId="0" borderId="23" xfId="0" applyFont="1" applyFill="1" applyBorder="1" applyAlignment="1" applyProtection="1">
      <alignment/>
      <protection hidden="1" locked="0"/>
    </xf>
    <xf numFmtId="0" fontId="0" fillId="0" borderId="24" xfId="0" applyFont="1" applyFill="1" applyBorder="1" applyAlignment="1" applyProtection="1">
      <alignment/>
      <protection hidden="1" locked="0"/>
    </xf>
    <xf numFmtId="0" fontId="0" fillId="0" borderId="25" xfId="0" applyFont="1" applyFill="1" applyBorder="1" applyAlignment="1" applyProtection="1">
      <alignment/>
      <protection hidden="1" locked="0"/>
    </xf>
    <xf numFmtId="0" fontId="0" fillId="0" borderId="26" xfId="0" applyFont="1" applyFill="1" applyBorder="1" applyAlignment="1" applyProtection="1">
      <alignment/>
      <protection hidden="1" locked="0"/>
    </xf>
    <xf numFmtId="0" fontId="0" fillId="0" borderId="27" xfId="0" applyFont="1" applyBorder="1" applyAlignment="1" applyProtection="1">
      <alignment horizontal="right"/>
      <protection hidden="1" locked="0"/>
    </xf>
    <xf numFmtId="0" fontId="19" fillId="0" borderId="28" xfId="0" applyFont="1" applyFill="1" applyBorder="1" applyAlignment="1" applyProtection="1">
      <alignment horizontal="center"/>
      <protection hidden="1" locked="0"/>
    </xf>
    <xf numFmtId="0" fontId="19" fillId="0" borderId="29" xfId="0" applyFont="1" applyFill="1" applyBorder="1" applyAlignment="1" applyProtection="1">
      <alignment horizontal="center"/>
      <protection hidden="1" locked="0"/>
    </xf>
    <xf numFmtId="0" fontId="19" fillId="0" borderId="30" xfId="0" applyFont="1" applyBorder="1" applyAlignment="1" applyProtection="1">
      <alignment horizontal="center"/>
      <protection hidden="1" locked="0"/>
    </xf>
    <xf numFmtId="0" fontId="19" fillId="0" borderId="29" xfId="0" applyFont="1" applyBorder="1" applyAlignment="1" applyProtection="1">
      <alignment horizontal="center"/>
      <protection hidden="1" locked="0"/>
    </xf>
    <xf numFmtId="0" fontId="19" fillId="0" borderId="31" xfId="0" applyFont="1" applyBorder="1" applyAlignment="1" applyProtection="1">
      <alignment horizontal="center"/>
      <protection hidden="1" locked="0"/>
    </xf>
    <xf numFmtId="0" fontId="19" fillId="0" borderId="0" xfId="0" applyFont="1" applyAlignment="1" applyProtection="1">
      <alignment horizontal="center"/>
      <protection hidden="1" locked="0"/>
    </xf>
    <xf numFmtId="1" fontId="0" fillId="0" borderId="32" xfId="0" applyNumberFormat="1" applyFont="1" applyFill="1" applyBorder="1" applyAlignment="1" applyProtection="1">
      <alignment/>
      <protection hidden="1" locked="0"/>
    </xf>
    <xf numFmtId="0" fontId="0" fillId="0" borderId="33" xfId="0" applyFont="1" applyFill="1" applyBorder="1" applyAlignment="1" applyProtection="1">
      <alignment/>
      <protection hidden="1" locked="0"/>
    </xf>
    <xf numFmtId="0" fontId="0" fillId="0" borderId="34" xfId="0" applyFont="1" applyFill="1" applyBorder="1" applyAlignment="1" applyProtection="1">
      <alignment/>
      <protection hidden="1" locked="0"/>
    </xf>
    <xf numFmtId="0" fontId="12" fillId="0" borderId="34" xfId="0" applyFont="1" applyBorder="1" applyAlignment="1" applyProtection="1">
      <alignment horizontal="center"/>
      <protection hidden="1" locked="0"/>
    </xf>
    <xf numFmtId="4" fontId="0" fillId="0" borderId="34" xfId="0" applyNumberFormat="1" applyFont="1" applyBorder="1" applyAlignment="1" applyProtection="1">
      <alignment horizontal="center"/>
      <protection hidden="1" locked="0"/>
    </xf>
    <xf numFmtId="4" fontId="0" fillId="0" borderId="35" xfId="0" applyNumberFormat="1" applyFont="1" applyBorder="1" applyAlignment="1" applyProtection="1">
      <alignment horizontal="right"/>
      <protection hidden="1" locked="0"/>
    </xf>
    <xf numFmtId="169" fontId="12" fillId="0" borderId="37" xfId="46" applyNumberFormat="1" applyFont="1" applyFill="1" applyBorder="1" applyAlignment="1" applyProtection="1" quotePrefix="1">
      <alignment horizontal="center" vertical="center" wrapText="1"/>
      <protection hidden="1" locked="0"/>
    </xf>
    <xf numFmtId="2" fontId="20" fillId="0" borderId="38" xfId="0" applyNumberFormat="1" applyFont="1" applyFill="1" applyBorder="1" applyAlignment="1" applyProtection="1">
      <alignment horizontal="center" vertical="center"/>
      <protection hidden="1" locked="0"/>
    </xf>
    <xf numFmtId="4" fontId="12" fillId="0" borderId="38" xfId="0" applyNumberFormat="1" applyFont="1" applyFill="1" applyBorder="1" applyAlignment="1" applyProtection="1">
      <alignment horizontal="center" vertical="center"/>
      <protection hidden="1" locked="0"/>
    </xf>
    <xf numFmtId="4" fontId="12" fillId="0" borderId="37" xfId="0" applyNumberFormat="1" applyFont="1" applyFill="1" applyBorder="1" applyAlignment="1" applyProtection="1">
      <alignment horizontal="center" vertical="center"/>
      <protection hidden="1" locked="0"/>
    </xf>
    <xf numFmtId="4" fontId="12" fillId="0" borderId="39" xfId="0" applyNumberFormat="1" applyFont="1" applyFill="1" applyBorder="1" applyAlignment="1" applyProtection="1">
      <alignment horizontal="right" vertical="center"/>
      <protection hidden="1" locked="0"/>
    </xf>
    <xf numFmtId="0" fontId="12" fillId="0" borderId="0" xfId="0" applyFont="1" applyFill="1" applyAlignment="1" applyProtection="1">
      <alignment/>
      <protection hidden="1" locked="0"/>
    </xf>
    <xf numFmtId="4" fontId="12" fillId="0" borderId="38" xfId="73" applyNumberFormat="1" applyFont="1" applyFill="1" applyBorder="1" applyAlignment="1" applyProtection="1">
      <alignment horizontal="center" vertical="center"/>
      <protection hidden="1" locked="0"/>
    </xf>
    <xf numFmtId="0" fontId="17" fillId="0" borderId="40" xfId="0" applyFont="1" applyFill="1" applyBorder="1" applyAlignment="1" applyProtection="1">
      <alignment/>
      <protection hidden="1" locked="0"/>
    </xf>
    <xf numFmtId="0" fontId="17" fillId="0" borderId="41" xfId="0" applyFont="1" applyFill="1" applyBorder="1" applyAlignment="1" applyProtection="1">
      <alignment/>
      <protection hidden="1" locked="0"/>
    </xf>
    <xf numFmtId="168" fontId="17" fillId="0" borderId="42" xfId="0" applyNumberFormat="1" applyFont="1" applyFill="1" applyBorder="1" applyAlignment="1" applyProtection="1">
      <alignment/>
      <protection hidden="1" locked="0"/>
    </xf>
    <xf numFmtId="0" fontId="17" fillId="0" borderId="42" xfId="0" applyFont="1" applyFill="1" applyBorder="1" applyAlignment="1" applyProtection="1" quotePrefix="1">
      <alignment/>
      <protection hidden="1" locked="0"/>
    </xf>
    <xf numFmtId="2" fontId="17" fillId="0" borderId="42" xfId="0" applyNumberFormat="1" applyFont="1" applyBorder="1" applyAlignment="1" applyProtection="1">
      <alignment horizontal="center"/>
      <protection hidden="1" locked="0"/>
    </xf>
    <xf numFmtId="4" fontId="17" fillId="0" borderId="42" xfId="0" applyNumberFormat="1" applyFont="1" applyBorder="1" applyAlignment="1" applyProtection="1">
      <alignment horizontal="center"/>
      <protection hidden="1" locked="0"/>
    </xf>
    <xf numFmtId="4" fontId="17" fillId="0" borderId="43" xfId="0" applyNumberFormat="1" applyFont="1" applyBorder="1" applyAlignment="1" applyProtection="1">
      <alignment horizontal="right"/>
      <protection hidden="1" locked="0"/>
    </xf>
    <xf numFmtId="0" fontId="0" fillId="0" borderId="44" xfId="0" applyFont="1" applyBorder="1" applyAlignment="1" applyProtection="1">
      <alignment/>
      <protection hidden="1" locked="0"/>
    </xf>
    <xf numFmtId="0" fontId="16" fillId="0" borderId="45" xfId="0" applyNumberFormat="1" applyFont="1" applyFill="1" applyBorder="1" applyAlignment="1" applyProtection="1">
      <alignment horizontal="center" vertical="top"/>
      <protection/>
    </xf>
    <xf numFmtId="0" fontId="16" fillId="0" borderId="21" xfId="0" applyNumberFormat="1" applyFont="1" applyFill="1" applyBorder="1" applyAlignment="1" applyProtection="1">
      <alignment horizontal="center" vertical="top"/>
      <protection/>
    </xf>
    <xf numFmtId="0" fontId="22" fillId="0" borderId="46" xfId="0" applyFont="1" applyFill="1" applyBorder="1" applyAlignment="1">
      <alignment/>
    </xf>
    <xf numFmtId="0" fontId="23" fillId="0" borderId="46" xfId="0" applyFont="1" applyFill="1" applyBorder="1" applyAlignment="1">
      <alignment horizontal="right"/>
    </xf>
    <xf numFmtId="0" fontId="23" fillId="0" borderId="46" xfId="0" applyFont="1" applyBorder="1" applyAlignment="1">
      <alignment horizontal="center"/>
    </xf>
    <xf numFmtId="4" fontId="22" fillId="0" borderId="46" xfId="0" applyNumberFormat="1" applyFont="1" applyBorder="1" applyAlignment="1">
      <alignment horizontal="right"/>
    </xf>
    <xf numFmtId="4" fontId="22" fillId="0" borderId="46" xfId="0" applyNumberFormat="1" applyFont="1" applyBorder="1" applyAlignment="1">
      <alignment/>
    </xf>
    <xf numFmtId="4" fontId="23" fillId="0" borderId="46" xfId="0" applyNumberFormat="1" applyFont="1" applyBorder="1" applyAlignment="1">
      <alignment/>
    </xf>
    <xf numFmtId="4" fontId="23" fillId="0" borderId="22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12" fillId="0" borderId="47" xfId="0" applyNumberFormat="1" applyFont="1" applyFill="1" applyBorder="1" applyAlignment="1" applyProtection="1">
      <alignment horizontal="center" vertical="top"/>
      <protection/>
    </xf>
    <xf numFmtId="0" fontId="12" fillId="0" borderId="48" xfId="0" applyNumberFormat="1" applyFont="1" applyFill="1" applyBorder="1" applyAlignment="1" applyProtection="1">
      <alignment horizontal="center" vertical="top"/>
      <protection/>
    </xf>
    <xf numFmtId="0" fontId="0" fillId="0" borderId="49" xfId="0" applyNumberFormat="1" applyFont="1" applyFill="1" applyBorder="1" applyAlignment="1">
      <alignment/>
    </xf>
    <xf numFmtId="0" fontId="17" fillId="0" borderId="49" xfId="0" applyNumberFormat="1" applyFont="1" applyFill="1" applyBorder="1" applyAlignment="1">
      <alignment horizontal="right"/>
    </xf>
    <xf numFmtId="0" fontId="17" fillId="0" borderId="49" xfId="0" applyNumberFormat="1" applyFont="1" applyBorder="1" applyAlignment="1">
      <alignment horizontal="center"/>
    </xf>
    <xf numFmtId="0" fontId="0" fillId="0" borderId="49" xfId="0" applyNumberFormat="1" applyFont="1" applyBorder="1" applyAlignment="1">
      <alignment/>
    </xf>
    <xf numFmtId="4" fontId="0" fillId="0" borderId="48" xfId="0" applyNumberFormat="1" applyFont="1" applyBorder="1" applyAlignment="1">
      <alignment/>
    </xf>
    <xf numFmtId="4" fontId="17" fillId="0" borderId="49" xfId="0" applyNumberFormat="1" applyFont="1" applyBorder="1" applyAlignment="1">
      <alignment/>
    </xf>
    <xf numFmtId="4" fontId="17" fillId="0" borderId="5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2" fillId="0" borderId="51" xfId="0" applyNumberFormat="1" applyFont="1" applyFill="1" applyBorder="1" applyAlignment="1" applyProtection="1">
      <alignment horizontal="center" vertical="top"/>
      <protection/>
    </xf>
    <xf numFmtId="0" fontId="12" fillId="0" borderId="52" xfId="0" applyNumberFormat="1" applyFont="1" applyFill="1" applyBorder="1" applyAlignment="1" applyProtection="1">
      <alignment horizontal="center" vertical="top"/>
      <protection/>
    </xf>
    <xf numFmtId="0" fontId="0" fillId="0" borderId="53" xfId="0" applyNumberFormat="1" applyFont="1" applyFill="1" applyBorder="1" applyAlignment="1">
      <alignment/>
    </xf>
    <xf numFmtId="0" fontId="23" fillId="0" borderId="53" xfId="0" applyNumberFormat="1" applyFont="1" applyFill="1" applyBorder="1" applyAlignment="1">
      <alignment horizontal="right"/>
    </xf>
    <xf numFmtId="0" fontId="17" fillId="0" borderId="53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/>
    </xf>
    <xf numFmtId="4" fontId="0" fillId="0" borderId="52" xfId="0" applyNumberFormat="1" applyFont="1" applyBorder="1" applyAlignment="1">
      <alignment/>
    </xf>
    <xf numFmtId="4" fontId="23" fillId="0" borderId="53" xfId="0" applyNumberFormat="1" applyFont="1" applyBorder="1" applyAlignment="1">
      <alignment horizontal="right"/>
    </xf>
    <xf numFmtId="4" fontId="23" fillId="0" borderId="54" xfId="0" applyNumberFormat="1" applyFont="1" applyBorder="1" applyAlignment="1">
      <alignment horizontal="right"/>
    </xf>
    <xf numFmtId="0" fontId="12" fillId="0" borderId="36" xfId="0" applyNumberFormat="1" applyFont="1" applyFill="1" applyBorder="1" applyAlignment="1" applyProtection="1">
      <alignment horizontal="center" vertical="top"/>
      <protection/>
    </xf>
    <xf numFmtId="0" fontId="12" fillId="0" borderId="37" xfId="0" applyNumberFormat="1" applyFont="1" applyFill="1" applyBorder="1" applyAlignment="1" applyProtection="1">
      <alignment horizontal="center" vertical="top"/>
      <protection/>
    </xf>
    <xf numFmtId="0" fontId="0" fillId="0" borderId="38" xfId="0" applyNumberFormat="1" applyFont="1" applyFill="1" applyBorder="1" applyAlignment="1">
      <alignment/>
    </xf>
    <xf numFmtId="0" fontId="17" fillId="0" borderId="38" xfId="0" applyNumberFormat="1" applyFont="1" applyFill="1" applyBorder="1" applyAlignment="1">
      <alignment horizontal="right"/>
    </xf>
    <xf numFmtId="0" fontId="17" fillId="0" borderId="38" xfId="0" applyNumberFormat="1" applyFont="1" applyBorder="1" applyAlignment="1">
      <alignment horizontal="center"/>
    </xf>
    <xf numFmtId="0" fontId="0" fillId="0" borderId="38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7" fillId="0" borderId="38" xfId="0" applyNumberFormat="1" applyFont="1" applyBorder="1" applyAlignment="1">
      <alignment/>
    </xf>
    <xf numFmtId="4" fontId="17" fillId="0" borderId="39" xfId="0" applyNumberFormat="1" applyFont="1" applyBorder="1" applyAlignment="1">
      <alignment horizontal="right"/>
    </xf>
    <xf numFmtId="4" fontId="17" fillId="0" borderId="53" xfId="0" applyNumberFormat="1" applyFont="1" applyBorder="1" applyAlignment="1">
      <alignment/>
    </xf>
    <xf numFmtId="0" fontId="17" fillId="0" borderId="40" xfId="0" applyNumberFormat="1" applyFont="1" applyFill="1" applyBorder="1" applyAlignment="1" applyProtection="1">
      <alignment/>
      <protection hidden="1" locked="0"/>
    </xf>
    <xf numFmtId="0" fontId="17" fillId="0" borderId="41" xfId="0" applyNumberFormat="1" applyFont="1" applyFill="1" applyBorder="1" applyAlignment="1" applyProtection="1">
      <alignment/>
      <protection hidden="1" locked="0"/>
    </xf>
    <xf numFmtId="0" fontId="17" fillId="0" borderId="42" xfId="0" applyNumberFormat="1" applyFont="1" applyFill="1" applyBorder="1" applyAlignment="1" applyProtection="1">
      <alignment/>
      <protection hidden="1" locked="0"/>
    </xf>
    <xf numFmtId="0" fontId="23" fillId="0" borderId="42" xfId="0" applyNumberFormat="1" applyFont="1" applyFill="1" applyBorder="1" applyAlignment="1" applyProtection="1" quotePrefix="1">
      <alignment horizontal="right"/>
      <protection hidden="1" locked="0"/>
    </xf>
    <xf numFmtId="0" fontId="17" fillId="0" borderId="42" xfId="0" applyNumberFormat="1" applyFont="1" applyBorder="1" applyAlignment="1" applyProtection="1">
      <alignment horizontal="center"/>
      <protection hidden="1" locked="0"/>
    </xf>
    <xf numFmtId="4" fontId="23" fillId="0" borderId="43" xfId="0" applyNumberFormat="1" applyFont="1" applyBorder="1" applyAlignment="1" applyProtection="1">
      <alignment horizontal="right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 horizontal="right"/>
      <protection hidden="1" locked="0"/>
    </xf>
    <xf numFmtId="0" fontId="0" fillId="0" borderId="0" xfId="0" applyFont="1" applyFill="1" applyBorder="1" applyAlignment="1" applyProtection="1">
      <alignment horizontal="left"/>
      <protection hidden="1" locked="0"/>
    </xf>
    <xf numFmtId="14" fontId="0" fillId="0" borderId="0" xfId="0" applyNumberFormat="1" applyFont="1" applyFill="1" applyBorder="1" applyAlignment="1" applyProtection="1">
      <alignment/>
      <protection hidden="1" locked="0"/>
    </xf>
    <xf numFmtId="0" fontId="12" fillId="0" borderId="0" xfId="73" applyFont="1" applyAlignment="1" applyProtection="1">
      <alignment horizontal="center"/>
      <protection hidden="1" locked="0"/>
    </xf>
    <xf numFmtId="0" fontId="0" fillId="0" borderId="0" xfId="73" applyFont="1" applyAlignment="1" applyProtection="1">
      <alignment horizontal="center"/>
      <protection hidden="1" locked="0"/>
    </xf>
    <xf numFmtId="0" fontId="0" fillId="0" borderId="0" xfId="73" applyFont="1" applyAlignment="1" applyProtection="1">
      <alignment horizontal="right"/>
      <protection hidden="1" locked="0"/>
    </xf>
    <xf numFmtId="0" fontId="0" fillId="0" borderId="0" xfId="73" applyFont="1" applyProtection="1">
      <alignment/>
      <protection hidden="1" locked="0"/>
    </xf>
    <xf numFmtId="0" fontId="0" fillId="0" borderId="0" xfId="73" applyFont="1" applyFill="1">
      <alignment/>
      <protection/>
    </xf>
    <xf numFmtId="0" fontId="15" fillId="0" borderId="0" xfId="73" applyFont="1" applyAlignment="1" applyProtection="1">
      <alignment horizontal="center"/>
      <protection hidden="1" locked="0"/>
    </xf>
    <xf numFmtId="0" fontId="0" fillId="0" borderId="0" xfId="73" applyFont="1" applyFill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Fill="1" applyAlignment="1" applyProtection="1">
      <alignment/>
      <protection hidden="1" locked="0"/>
    </xf>
    <xf numFmtId="4" fontId="16" fillId="0" borderId="0" xfId="73" applyNumberFormat="1" applyFont="1" applyFill="1" applyBorder="1" applyAlignment="1" applyProtection="1">
      <alignment horizontal="right"/>
      <protection hidden="1" locked="0"/>
    </xf>
    <xf numFmtId="2" fontId="16" fillId="0" borderId="0" xfId="73" applyNumberFormat="1" applyFont="1" applyFill="1" applyAlignment="1" applyProtection="1">
      <alignment horizontal="right"/>
      <protection hidden="1" locked="0"/>
    </xf>
    <xf numFmtId="164" fontId="16" fillId="0" borderId="0" xfId="0" applyNumberFormat="1" applyFont="1" applyAlignment="1" applyProtection="1">
      <alignment horizontal="left"/>
      <protection hidden="1" locked="0"/>
    </xf>
    <xf numFmtId="4" fontId="16" fillId="0" borderId="0" xfId="73" applyNumberFormat="1" applyFont="1" applyBorder="1" applyAlignment="1" applyProtection="1">
      <alignment horizontal="right"/>
      <protection hidden="1" locked="0"/>
    </xf>
    <xf numFmtId="4" fontId="16" fillId="0" borderId="0" xfId="73" applyNumberFormat="1" applyFont="1" applyAlignment="1" applyProtection="1">
      <alignment horizontal="right"/>
      <protection hidden="1" locked="0"/>
    </xf>
    <xf numFmtId="4" fontId="12" fillId="0" borderId="0" xfId="73" applyNumberFormat="1" applyFont="1" applyBorder="1" applyAlignment="1" applyProtection="1">
      <alignment horizontal="center"/>
      <protection hidden="1" locked="0"/>
    </xf>
    <xf numFmtId="0" fontId="0" fillId="0" borderId="14" xfId="73" applyFont="1" applyFill="1" applyBorder="1" applyProtection="1">
      <alignment/>
      <protection hidden="1" locked="0"/>
    </xf>
    <xf numFmtId="0" fontId="0" fillId="0" borderId="15" xfId="73" applyFont="1" applyFill="1" applyBorder="1" applyProtection="1">
      <alignment/>
      <protection hidden="1" locked="0"/>
    </xf>
    <xf numFmtId="0" fontId="0" fillId="0" borderId="16" xfId="73" applyFont="1" applyFill="1" applyBorder="1" applyProtection="1">
      <alignment/>
      <protection hidden="1" locked="0"/>
    </xf>
    <xf numFmtId="0" fontId="0" fillId="0" borderId="17" xfId="73" applyFont="1" applyFill="1" applyBorder="1" applyProtection="1">
      <alignment/>
      <protection hidden="1" locked="0"/>
    </xf>
    <xf numFmtId="0" fontId="0" fillId="0" borderId="18" xfId="73" applyFont="1" applyBorder="1" applyAlignment="1" applyProtection="1">
      <alignment horizontal="right"/>
      <protection hidden="1" locked="0"/>
    </xf>
    <xf numFmtId="0" fontId="12" fillId="0" borderId="19" xfId="73" applyFont="1" applyFill="1" applyBorder="1" applyAlignment="1" applyProtection="1">
      <alignment horizontal="center"/>
      <protection hidden="1" locked="0"/>
    </xf>
    <xf numFmtId="0" fontId="12" fillId="0" borderId="0" xfId="73" applyFont="1" applyFill="1" applyBorder="1" applyAlignment="1" applyProtection="1">
      <alignment horizontal="center"/>
      <protection hidden="1" locked="0"/>
    </xf>
    <xf numFmtId="0" fontId="0" fillId="0" borderId="20" xfId="73" applyFont="1" applyFill="1" applyBorder="1" applyProtection="1">
      <alignment/>
      <protection hidden="1" locked="0"/>
    </xf>
    <xf numFmtId="0" fontId="0" fillId="0" borderId="21" xfId="73" applyFont="1" applyFill="1" applyBorder="1" applyProtection="1">
      <alignment/>
      <protection hidden="1" locked="0"/>
    </xf>
    <xf numFmtId="0" fontId="18" fillId="0" borderId="22" xfId="73" applyFont="1" applyBorder="1" applyAlignment="1" applyProtection="1">
      <alignment horizontal="right"/>
      <protection hidden="1" locked="0"/>
    </xf>
    <xf numFmtId="0" fontId="0" fillId="0" borderId="23" xfId="73" applyFont="1" applyFill="1" applyBorder="1" applyProtection="1">
      <alignment/>
      <protection hidden="1" locked="0"/>
    </xf>
    <xf numFmtId="0" fontId="0" fillId="0" borderId="24" xfId="73" applyFont="1" applyFill="1" applyBorder="1" applyProtection="1">
      <alignment/>
      <protection hidden="1" locked="0"/>
    </xf>
    <xf numFmtId="0" fontId="0" fillId="0" borderId="25" xfId="73" applyFont="1" applyFill="1" applyBorder="1" applyProtection="1">
      <alignment/>
      <protection hidden="1" locked="0"/>
    </xf>
    <xf numFmtId="0" fontId="0" fillId="0" borderId="26" xfId="73" applyFont="1" applyFill="1" applyBorder="1" applyProtection="1">
      <alignment/>
      <protection hidden="1" locked="0"/>
    </xf>
    <xf numFmtId="0" fontId="0" fillId="0" borderId="27" xfId="73" applyFont="1" applyBorder="1" applyAlignment="1" applyProtection="1">
      <alignment horizontal="right"/>
      <protection hidden="1" locked="0"/>
    </xf>
    <xf numFmtId="0" fontId="19" fillId="0" borderId="28" xfId="73" applyFont="1" applyFill="1" applyBorder="1" applyAlignment="1" applyProtection="1">
      <alignment horizontal="center"/>
      <protection hidden="1" locked="0"/>
    </xf>
    <xf numFmtId="0" fontId="19" fillId="0" borderId="29" xfId="73" applyFont="1" applyFill="1" applyBorder="1" applyAlignment="1" applyProtection="1">
      <alignment horizontal="center"/>
      <protection hidden="1" locked="0"/>
    </xf>
    <xf numFmtId="0" fontId="19" fillId="0" borderId="30" xfId="73" applyFont="1" applyBorder="1" applyAlignment="1" applyProtection="1">
      <alignment horizontal="center"/>
      <protection hidden="1" locked="0"/>
    </xf>
    <xf numFmtId="0" fontId="19" fillId="0" borderId="29" xfId="73" applyFont="1" applyBorder="1" applyAlignment="1" applyProtection="1">
      <alignment horizontal="center"/>
      <protection hidden="1" locked="0"/>
    </xf>
    <xf numFmtId="0" fontId="19" fillId="0" borderId="31" xfId="73" applyFont="1" applyBorder="1" applyAlignment="1" applyProtection="1">
      <alignment horizontal="center"/>
      <protection hidden="1" locked="0"/>
    </xf>
    <xf numFmtId="0" fontId="19" fillId="0" borderId="0" xfId="73" applyFont="1" applyAlignment="1" applyProtection="1">
      <alignment horizontal="center"/>
      <protection hidden="1" locked="0"/>
    </xf>
    <xf numFmtId="0" fontId="0" fillId="0" borderId="32" xfId="73" applyFont="1" applyFill="1" applyBorder="1" applyProtection="1">
      <alignment/>
      <protection hidden="1" locked="0"/>
    </xf>
    <xf numFmtId="0" fontId="0" fillId="0" borderId="33" xfId="73" applyFont="1" applyFill="1" applyBorder="1" applyProtection="1">
      <alignment/>
      <protection hidden="1" locked="0"/>
    </xf>
    <xf numFmtId="0" fontId="0" fillId="0" borderId="34" xfId="73" applyFont="1" applyFill="1" applyBorder="1" applyProtection="1">
      <alignment/>
      <protection hidden="1" locked="0"/>
    </xf>
    <xf numFmtId="0" fontId="12" fillId="0" borderId="34" xfId="73" applyFont="1" applyBorder="1" applyAlignment="1" applyProtection="1">
      <alignment horizontal="center"/>
      <protection hidden="1" locked="0"/>
    </xf>
    <xf numFmtId="4" fontId="0" fillId="0" borderId="34" xfId="73" applyNumberFormat="1" applyFont="1" applyBorder="1" applyAlignment="1" applyProtection="1">
      <alignment horizontal="center"/>
      <protection hidden="1" locked="0"/>
    </xf>
    <xf numFmtId="4" fontId="0" fillId="0" borderId="35" xfId="73" applyNumberFormat="1" applyFont="1" applyBorder="1" applyAlignment="1" applyProtection="1">
      <alignment horizontal="right"/>
      <protection hidden="1" locked="0"/>
    </xf>
    <xf numFmtId="166" fontId="12" fillId="0" borderId="36" xfId="46" applyNumberFormat="1" applyFont="1" applyFill="1" applyBorder="1" applyAlignment="1" applyProtection="1" quotePrefix="1">
      <alignment horizontal="center" vertical="center" wrapText="1"/>
      <protection hidden="1" locked="0"/>
    </xf>
    <xf numFmtId="0" fontId="20" fillId="0" borderId="37" xfId="73" applyFont="1" applyFill="1" applyBorder="1" applyProtection="1">
      <alignment/>
      <protection hidden="1" locked="0"/>
    </xf>
    <xf numFmtId="2" fontId="12" fillId="0" borderId="38" xfId="74" applyNumberFormat="1" applyFont="1" applyFill="1" applyBorder="1" applyAlignment="1" applyProtection="1">
      <alignment horizontal="center" vertical="center"/>
      <protection hidden="1" locked="0"/>
    </xf>
    <xf numFmtId="4" fontId="12" fillId="0" borderId="38" xfId="0" applyNumberFormat="1" applyFont="1" applyFill="1" applyBorder="1" applyAlignment="1" applyProtection="1">
      <alignment horizontal="center" vertical="center"/>
      <protection hidden="1" locked="0"/>
    </xf>
    <xf numFmtId="4" fontId="12" fillId="0" borderId="37" xfId="73" applyNumberFormat="1" applyFont="1" applyFill="1" applyBorder="1" applyAlignment="1" applyProtection="1">
      <alignment horizontal="center" vertical="center"/>
      <protection hidden="1" locked="0"/>
    </xf>
    <xf numFmtId="4" fontId="12" fillId="0" borderId="39" xfId="73" applyNumberFormat="1" applyFont="1" applyFill="1" applyBorder="1" applyAlignment="1" applyProtection="1">
      <alignment horizontal="right" vertical="center"/>
      <protection hidden="1" locked="0"/>
    </xf>
    <xf numFmtId="0" fontId="12" fillId="0" borderId="0" xfId="73" applyFont="1" applyFill="1" applyProtection="1">
      <alignment/>
      <protection hidden="1" locked="0"/>
    </xf>
    <xf numFmtId="166" fontId="20" fillId="0" borderId="36" xfId="74" applyNumberFormat="1" applyFont="1" applyFill="1" applyBorder="1" applyProtection="1">
      <alignment/>
      <protection hidden="1" locked="0"/>
    </xf>
    <xf numFmtId="0" fontId="20" fillId="0" borderId="37" xfId="74" applyFont="1" applyFill="1" applyBorder="1" applyProtection="1">
      <alignment/>
      <protection hidden="1" locked="0"/>
    </xf>
    <xf numFmtId="0" fontId="20" fillId="0" borderId="38" xfId="74" applyFont="1" applyFill="1" applyBorder="1" applyAlignment="1" applyProtection="1">
      <alignment vertical="center"/>
      <protection hidden="1" locked="0"/>
    </xf>
    <xf numFmtId="0" fontId="20" fillId="0" borderId="38" xfId="74" applyFont="1" applyFill="1" applyBorder="1" applyAlignment="1" applyProtection="1" quotePrefix="1">
      <alignment vertical="center"/>
      <protection hidden="1" locked="0"/>
    </xf>
    <xf numFmtId="2" fontId="12" fillId="0" borderId="38" xfId="74" applyNumberFormat="1" applyFont="1" applyFill="1" applyBorder="1" applyAlignment="1" applyProtection="1">
      <alignment horizontal="center"/>
      <protection hidden="1" locked="0"/>
    </xf>
    <xf numFmtId="0" fontId="12" fillId="0" borderId="0" xfId="74" applyFont="1" applyFill="1" applyProtection="1">
      <alignment/>
      <protection hidden="1" locked="0"/>
    </xf>
    <xf numFmtId="166" fontId="20" fillId="0" borderId="36" xfId="73" applyNumberFormat="1" applyFont="1" applyFill="1" applyBorder="1" applyProtection="1">
      <alignment/>
      <protection hidden="1" locked="0"/>
    </xf>
    <xf numFmtId="0" fontId="20" fillId="0" borderId="38" xfId="74" applyFont="1" applyFill="1" applyBorder="1" applyProtection="1">
      <alignment/>
      <protection hidden="1" locked="0"/>
    </xf>
    <xf numFmtId="0" fontId="20" fillId="0" borderId="38" xfId="74" applyFont="1" applyFill="1" applyBorder="1" applyProtection="1" quotePrefix="1">
      <alignment/>
      <protection hidden="1" locked="0"/>
    </xf>
    <xf numFmtId="0" fontId="20" fillId="0" borderId="36" xfId="0" applyFont="1" applyFill="1" applyBorder="1" applyAlignment="1" applyProtection="1">
      <alignment/>
      <protection hidden="1" locked="0"/>
    </xf>
    <xf numFmtId="0" fontId="20" fillId="0" borderId="37" xfId="0" applyFont="1" applyFill="1" applyBorder="1" applyAlignment="1" applyProtection="1">
      <alignment/>
      <protection hidden="1" locked="0"/>
    </xf>
    <xf numFmtId="0" fontId="20" fillId="0" borderId="38" xfId="0" applyFont="1" applyFill="1" applyBorder="1" applyAlignment="1" applyProtection="1">
      <alignment/>
      <protection hidden="1" locked="0"/>
    </xf>
    <xf numFmtId="0" fontId="20" fillId="0" borderId="38" xfId="0" applyFont="1" applyFill="1" applyBorder="1" applyAlignment="1" applyProtection="1" quotePrefix="1">
      <alignment/>
      <protection hidden="1" locked="0"/>
    </xf>
    <xf numFmtId="2" fontId="12" fillId="0" borderId="38" xfId="0" applyNumberFormat="1" applyFont="1" applyFill="1" applyBorder="1" applyAlignment="1" applyProtection="1">
      <alignment horizontal="center"/>
      <protection hidden="1" locked="0"/>
    </xf>
    <xf numFmtId="4" fontId="12" fillId="0" borderId="39" xfId="0" applyNumberFormat="1" applyFont="1" applyFill="1" applyBorder="1" applyAlignment="1" applyProtection="1">
      <alignment horizontal="right" vertical="center"/>
      <protection hidden="1" locked="0"/>
    </xf>
    <xf numFmtId="0" fontId="12" fillId="0" borderId="0" xfId="0" applyFont="1" applyFill="1" applyAlignment="1" applyProtection="1">
      <alignment/>
      <protection hidden="1" locked="0"/>
    </xf>
    <xf numFmtId="0" fontId="17" fillId="0" borderId="40" xfId="73" applyFont="1" applyFill="1" applyBorder="1" applyProtection="1">
      <alignment/>
      <protection hidden="1" locked="0"/>
    </xf>
    <xf numFmtId="0" fontId="17" fillId="0" borderId="41" xfId="73" applyFont="1" applyFill="1" applyBorder="1" applyProtection="1">
      <alignment/>
      <protection hidden="1" locked="0"/>
    </xf>
    <xf numFmtId="168" fontId="17" fillId="0" borderId="42" xfId="73" applyNumberFormat="1" applyFont="1" applyFill="1" applyBorder="1" applyProtection="1">
      <alignment/>
      <protection hidden="1" locked="0"/>
    </xf>
    <xf numFmtId="0" fontId="17" fillId="0" borderId="42" xfId="73" applyFont="1" applyFill="1" applyBorder="1" applyProtection="1" quotePrefix="1">
      <alignment/>
      <protection hidden="1" locked="0"/>
    </xf>
    <xf numFmtId="2" fontId="17" fillId="0" borderId="42" xfId="73" applyNumberFormat="1" applyFont="1" applyBorder="1" applyAlignment="1" applyProtection="1">
      <alignment horizontal="center"/>
      <protection hidden="1" locked="0"/>
    </xf>
    <xf numFmtId="4" fontId="17" fillId="0" borderId="42" xfId="73" applyNumberFormat="1" applyFont="1" applyBorder="1" applyAlignment="1" applyProtection="1">
      <alignment horizontal="center"/>
      <protection hidden="1" locked="0"/>
    </xf>
    <xf numFmtId="4" fontId="17" fillId="0" borderId="43" xfId="73" applyNumberFormat="1" applyFont="1" applyBorder="1" applyAlignment="1" applyProtection="1">
      <alignment horizontal="right"/>
      <protection hidden="1" locked="0"/>
    </xf>
    <xf numFmtId="0" fontId="0" fillId="0" borderId="44" xfId="73" applyFont="1" applyBorder="1" applyProtection="1">
      <alignment/>
      <protection hidden="1" locked="0"/>
    </xf>
    <xf numFmtId="0" fontId="16" fillId="0" borderId="45" xfId="73" applyNumberFormat="1" applyFont="1" applyFill="1" applyBorder="1" applyAlignment="1" applyProtection="1">
      <alignment horizontal="center" vertical="top"/>
      <protection/>
    </xf>
    <xf numFmtId="0" fontId="16" fillId="0" borderId="21" xfId="73" applyNumberFormat="1" applyFont="1" applyFill="1" applyBorder="1" applyAlignment="1" applyProtection="1">
      <alignment horizontal="center" vertical="top"/>
      <protection/>
    </xf>
    <xf numFmtId="0" fontId="22" fillId="0" borderId="46" xfId="73" applyFont="1" applyFill="1" applyBorder="1">
      <alignment/>
      <protection/>
    </xf>
    <xf numFmtId="0" fontId="23" fillId="0" borderId="46" xfId="73" applyFont="1" applyFill="1" applyBorder="1" applyAlignment="1">
      <alignment horizontal="right"/>
      <protection/>
    </xf>
    <xf numFmtId="0" fontId="23" fillId="0" borderId="46" xfId="73" applyFont="1" applyBorder="1" applyAlignment="1">
      <alignment horizontal="center"/>
      <protection/>
    </xf>
    <xf numFmtId="4" fontId="22" fillId="0" borderId="46" xfId="73" applyNumberFormat="1" applyFont="1" applyBorder="1" applyAlignment="1">
      <alignment horizontal="right"/>
      <protection/>
    </xf>
    <xf numFmtId="4" fontId="22" fillId="0" borderId="46" xfId="73" applyNumberFormat="1" applyFont="1" applyBorder="1" applyAlignment="1">
      <alignment/>
      <protection/>
    </xf>
    <xf numFmtId="4" fontId="23" fillId="0" borderId="46" xfId="73" applyNumberFormat="1" applyFont="1" applyBorder="1">
      <alignment/>
      <protection/>
    </xf>
    <xf numFmtId="4" fontId="23" fillId="0" borderId="22" xfId="73" applyNumberFormat="1" applyFont="1" applyBorder="1" applyAlignment="1">
      <alignment horizontal="right"/>
      <protection/>
    </xf>
    <xf numFmtId="4" fontId="23" fillId="0" borderId="0" xfId="73" applyNumberFormat="1" applyFont="1" applyBorder="1" applyAlignment="1">
      <alignment horizontal="right"/>
      <protection/>
    </xf>
    <xf numFmtId="0" fontId="22" fillId="0" borderId="0" xfId="73" applyFont="1">
      <alignment/>
      <protection/>
    </xf>
    <xf numFmtId="0" fontId="12" fillId="0" borderId="47" xfId="73" applyNumberFormat="1" applyFont="1" applyFill="1" applyBorder="1" applyAlignment="1" applyProtection="1">
      <alignment horizontal="center" vertical="top"/>
      <protection/>
    </xf>
    <xf numFmtId="0" fontId="12" fillId="0" borderId="48" xfId="73" applyNumberFormat="1" applyFont="1" applyFill="1" applyBorder="1" applyAlignment="1" applyProtection="1">
      <alignment horizontal="center" vertical="top"/>
      <protection/>
    </xf>
    <xf numFmtId="0" fontId="0" fillId="0" borderId="49" xfId="73" applyNumberFormat="1" applyFont="1" applyFill="1" applyBorder="1">
      <alignment/>
      <protection/>
    </xf>
    <xf numFmtId="0" fontId="17" fillId="0" borderId="49" xfId="73" applyNumberFormat="1" applyFont="1" applyFill="1" applyBorder="1" applyAlignment="1">
      <alignment horizontal="right"/>
      <protection/>
    </xf>
    <xf numFmtId="0" fontId="17" fillId="0" borderId="49" xfId="73" applyNumberFormat="1" applyFont="1" applyBorder="1" applyAlignment="1">
      <alignment horizontal="center"/>
      <protection/>
    </xf>
    <xf numFmtId="9" fontId="17" fillId="0" borderId="49" xfId="87" applyFont="1" applyBorder="1" applyAlignment="1">
      <alignment horizontal="right"/>
    </xf>
    <xf numFmtId="0" fontId="17" fillId="0" borderId="49" xfId="88" applyNumberFormat="1" applyFont="1" applyBorder="1" applyAlignment="1">
      <alignment horizontal="right"/>
    </xf>
    <xf numFmtId="0" fontId="0" fillId="0" borderId="49" xfId="73" applyNumberFormat="1" applyFont="1" applyBorder="1" applyAlignment="1">
      <alignment/>
      <protection/>
    </xf>
    <xf numFmtId="4" fontId="0" fillId="0" borderId="48" xfId="73" applyNumberFormat="1" applyFont="1" applyBorder="1" applyAlignment="1">
      <alignment/>
      <protection/>
    </xf>
    <xf numFmtId="4" fontId="17" fillId="0" borderId="49" xfId="73" applyNumberFormat="1" applyFont="1" applyBorder="1">
      <alignment/>
      <protection/>
    </xf>
    <xf numFmtId="4" fontId="17" fillId="0" borderId="50" xfId="73" applyNumberFormat="1" applyFont="1" applyBorder="1" applyAlignment="1">
      <alignment horizontal="right"/>
      <protection/>
    </xf>
    <xf numFmtId="0" fontId="0" fillId="0" borderId="0" xfId="73" applyFont="1">
      <alignment/>
      <protection/>
    </xf>
    <xf numFmtId="0" fontId="12" fillId="0" borderId="51" xfId="73" applyNumberFormat="1" applyFont="1" applyFill="1" applyBorder="1" applyAlignment="1" applyProtection="1">
      <alignment horizontal="center" vertical="top"/>
      <protection/>
    </xf>
    <xf numFmtId="0" fontId="12" fillId="0" borderId="52" xfId="73" applyNumberFormat="1" applyFont="1" applyFill="1" applyBorder="1" applyAlignment="1" applyProtection="1">
      <alignment horizontal="center" vertical="top"/>
      <protection/>
    </xf>
    <xf numFmtId="0" fontId="0" fillId="0" borderId="53" xfId="73" applyNumberFormat="1" applyFont="1" applyFill="1" applyBorder="1">
      <alignment/>
      <protection/>
    </xf>
    <xf numFmtId="0" fontId="17" fillId="0" borderId="53" xfId="73" applyNumberFormat="1" applyFont="1" applyBorder="1" applyAlignment="1">
      <alignment horizontal="center"/>
      <protection/>
    </xf>
    <xf numFmtId="9" fontId="17" fillId="0" borderId="53" xfId="87" applyFont="1" applyBorder="1" applyAlignment="1">
      <alignment horizontal="right"/>
    </xf>
    <xf numFmtId="0" fontId="17" fillId="0" borderId="53" xfId="88" applyNumberFormat="1" applyFont="1" applyBorder="1" applyAlignment="1">
      <alignment horizontal="right"/>
    </xf>
    <xf numFmtId="0" fontId="0" fillId="0" borderId="53" xfId="73" applyNumberFormat="1" applyFont="1" applyBorder="1" applyAlignment="1">
      <alignment/>
      <protection/>
    </xf>
    <xf numFmtId="4" fontId="0" fillId="0" borderId="52" xfId="73" applyNumberFormat="1" applyFont="1" applyBorder="1" applyAlignment="1">
      <alignment/>
      <protection/>
    </xf>
    <xf numFmtId="0" fontId="12" fillId="0" borderId="36" xfId="0" applyNumberFormat="1" applyFont="1" applyFill="1" applyBorder="1" applyAlignment="1" applyProtection="1">
      <alignment horizontal="center" vertical="top"/>
      <protection/>
    </xf>
    <xf numFmtId="0" fontId="12" fillId="0" borderId="37" xfId="0" applyNumberFormat="1" applyFont="1" applyFill="1" applyBorder="1" applyAlignment="1" applyProtection="1">
      <alignment horizontal="center" vertical="top"/>
      <protection/>
    </xf>
    <xf numFmtId="0" fontId="0" fillId="0" borderId="38" xfId="0" applyNumberFormat="1" applyFont="1" applyFill="1" applyBorder="1" applyAlignment="1">
      <alignment/>
    </xf>
    <xf numFmtId="0" fontId="17" fillId="0" borderId="38" xfId="0" applyNumberFormat="1" applyFont="1" applyFill="1" applyBorder="1" applyAlignment="1">
      <alignment horizontal="right"/>
    </xf>
    <xf numFmtId="0" fontId="17" fillId="0" borderId="38" xfId="0" applyNumberFormat="1" applyFont="1" applyBorder="1" applyAlignment="1">
      <alignment horizontal="center"/>
    </xf>
    <xf numFmtId="9" fontId="17" fillId="0" borderId="38" xfId="87" applyFont="1" applyBorder="1" applyAlignment="1">
      <alignment horizontal="right"/>
    </xf>
    <xf numFmtId="0" fontId="17" fillId="0" borderId="38" xfId="88" applyNumberFormat="1" applyFont="1" applyBorder="1" applyAlignment="1">
      <alignment horizontal="right"/>
    </xf>
    <xf numFmtId="0" fontId="0" fillId="0" borderId="38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7" fillId="0" borderId="38" xfId="0" applyNumberFormat="1" applyFont="1" applyBorder="1" applyAlignment="1">
      <alignment/>
    </xf>
    <xf numFmtId="4" fontId="17" fillId="0" borderId="39" xfId="0" applyNumberFormat="1" applyFont="1" applyBorder="1" applyAlignment="1">
      <alignment horizontal="right"/>
    </xf>
    <xf numFmtId="0" fontId="12" fillId="0" borderId="47" xfId="0" applyNumberFormat="1" applyFont="1" applyFill="1" applyBorder="1" applyAlignment="1" applyProtection="1">
      <alignment horizontal="center" vertical="top"/>
      <protection/>
    </xf>
    <xf numFmtId="0" fontId="12" fillId="0" borderId="48" xfId="0" applyNumberFormat="1" applyFont="1" applyFill="1" applyBorder="1" applyAlignment="1" applyProtection="1">
      <alignment horizontal="center" vertical="top"/>
      <protection/>
    </xf>
    <xf numFmtId="0" fontId="0" fillId="0" borderId="49" xfId="0" applyNumberFormat="1" applyFont="1" applyFill="1" applyBorder="1" applyAlignment="1">
      <alignment/>
    </xf>
    <xf numFmtId="0" fontId="17" fillId="0" borderId="49" xfId="0" applyNumberFormat="1" applyFont="1" applyFill="1" applyBorder="1" applyAlignment="1">
      <alignment horizontal="right"/>
    </xf>
    <xf numFmtId="0" fontId="17" fillId="0" borderId="49" xfId="0" applyNumberFormat="1" applyFont="1" applyBorder="1" applyAlignment="1">
      <alignment horizontal="center"/>
    </xf>
    <xf numFmtId="10" fontId="17" fillId="0" borderId="49" xfId="87" applyNumberFormat="1" applyFont="1" applyBorder="1" applyAlignment="1">
      <alignment horizontal="right"/>
    </xf>
    <xf numFmtId="0" fontId="0" fillId="0" borderId="49" xfId="0" applyNumberFormat="1" applyFont="1" applyBorder="1" applyAlignment="1">
      <alignment/>
    </xf>
    <xf numFmtId="4" fontId="0" fillId="0" borderId="48" xfId="0" applyNumberFormat="1" applyFont="1" applyBorder="1" applyAlignment="1">
      <alignment/>
    </xf>
    <xf numFmtId="4" fontId="17" fillId="0" borderId="49" xfId="0" applyNumberFormat="1" applyFont="1" applyBorder="1" applyAlignment="1">
      <alignment/>
    </xf>
    <xf numFmtId="4" fontId="17" fillId="0" borderId="50" xfId="0" applyNumberFormat="1" applyFont="1" applyBorder="1" applyAlignment="1">
      <alignment horizontal="right"/>
    </xf>
    <xf numFmtId="0" fontId="12" fillId="0" borderId="51" xfId="0" applyNumberFormat="1" applyFont="1" applyFill="1" applyBorder="1" applyAlignment="1" applyProtection="1">
      <alignment horizontal="center" vertical="top"/>
      <protection/>
    </xf>
    <xf numFmtId="0" fontId="12" fillId="0" borderId="52" xfId="0" applyNumberFormat="1" applyFont="1" applyFill="1" applyBorder="1" applyAlignment="1" applyProtection="1">
      <alignment horizontal="center" vertical="top"/>
      <protection/>
    </xf>
    <xf numFmtId="0" fontId="0" fillId="0" borderId="53" xfId="0" applyNumberFormat="1" applyFont="1" applyFill="1" applyBorder="1" applyAlignment="1">
      <alignment/>
    </xf>
    <xf numFmtId="0" fontId="17" fillId="0" borderId="53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/>
    </xf>
    <xf numFmtId="4" fontId="0" fillId="0" borderId="52" xfId="0" applyNumberFormat="1" applyFont="1" applyBorder="1" applyAlignment="1">
      <alignment/>
    </xf>
    <xf numFmtId="4" fontId="17" fillId="0" borderId="53" xfId="0" applyNumberFormat="1" applyFont="1" applyBorder="1" applyAlignment="1">
      <alignment/>
    </xf>
    <xf numFmtId="0" fontId="17" fillId="0" borderId="40" xfId="0" applyNumberFormat="1" applyFont="1" applyFill="1" applyBorder="1" applyAlignment="1" applyProtection="1">
      <alignment/>
      <protection hidden="1" locked="0"/>
    </xf>
    <xf numFmtId="0" fontId="17" fillId="0" borderId="41" xfId="0" applyNumberFormat="1" applyFont="1" applyFill="1" applyBorder="1" applyAlignment="1" applyProtection="1">
      <alignment/>
      <protection hidden="1" locked="0"/>
    </xf>
    <xf numFmtId="0" fontId="17" fillId="0" borderId="42" xfId="0" applyNumberFormat="1" applyFont="1" applyFill="1" applyBorder="1" applyAlignment="1" applyProtection="1">
      <alignment/>
      <protection hidden="1" locked="0"/>
    </xf>
    <xf numFmtId="0" fontId="17" fillId="0" borderId="42" xfId="0" applyNumberFormat="1" applyFont="1" applyBorder="1" applyAlignment="1" applyProtection="1">
      <alignment horizontal="center"/>
      <protection hidden="1" locked="0"/>
    </xf>
    <xf numFmtId="4" fontId="17" fillId="0" borderId="42" xfId="0" applyNumberFormat="1" applyFont="1" applyBorder="1" applyAlignment="1" applyProtection="1">
      <alignment horizontal="center"/>
      <protection hidden="1" locked="0"/>
    </xf>
    <xf numFmtId="0" fontId="16" fillId="0" borderId="0" xfId="73" applyNumberFormat="1" applyFont="1" applyFill="1" applyBorder="1" applyAlignment="1" applyProtection="1">
      <alignment horizontal="center" vertical="top"/>
      <protection/>
    </xf>
    <xf numFmtId="0" fontId="22" fillId="0" borderId="0" xfId="73" applyFont="1" applyFill="1" applyBorder="1">
      <alignment/>
      <protection/>
    </xf>
    <xf numFmtId="0" fontId="23" fillId="0" borderId="0" xfId="73" applyFont="1" applyFill="1" applyBorder="1" applyAlignment="1">
      <alignment horizontal="right"/>
      <protection/>
    </xf>
    <xf numFmtId="0" fontId="23" fillId="0" borderId="0" xfId="73" applyFont="1" applyBorder="1" applyAlignment="1">
      <alignment horizontal="center"/>
      <protection/>
    </xf>
    <xf numFmtId="4" fontId="22" fillId="0" borderId="0" xfId="73" applyNumberFormat="1" applyFont="1" applyBorder="1" applyAlignment="1">
      <alignment horizontal="right"/>
      <protection/>
    </xf>
    <xf numFmtId="4" fontId="22" fillId="0" borderId="0" xfId="73" applyNumberFormat="1" applyFont="1" applyBorder="1" applyAlignment="1">
      <alignment/>
      <protection/>
    </xf>
    <xf numFmtId="4" fontId="23" fillId="0" borderId="0" xfId="73" applyNumberFormat="1" applyFont="1" applyBorder="1">
      <alignment/>
      <protection/>
    </xf>
    <xf numFmtId="0" fontId="0" fillId="0" borderId="0" xfId="73" applyFont="1" applyFill="1" applyBorder="1" applyProtection="1">
      <alignment/>
      <protection hidden="1" locked="0"/>
    </xf>
    <xf numFmtId="0" fontId="0" fillId="0" borderId="0" xfId="73" applyFont="1" applyFill="1" applyBorder="1" applyAlignment="1" applyProtection="1">
      <alignment horizontal="center"/>
      <protection hidden="1" locked="0"/>
    </xf>
    <xf numFmtId="9" fontId="0" fillId="0" borderId="0" xfId="88" applyFont="1" applyFill="1" applyBorder="1" applyAlignment="1" applyProtection="1">
      <alignment horizontal="center"/>
      <protection hidden="1" locked="0"/>
    </xf>
    <xf numFmtId="0" fontId="0" fillId="0" borderId="0" xfId="73" applyFont="1" applyFill="1" applyBorder="1" applyAlignment="1" applyProtection="1">
      <alignment horizontal="right"/>
      <protection hidden="1" locked="0"/>
    </xf>
    <xf numFmtId="0" fontId="0" fillId="0" borderId="0" xfId="73" applyFont="1" applyFill="1" applyBorder="1" applyAlignment="1" applyProtection="1">
      <alignment horizontal="left"/>
      <protection hidden="1" locked="0"/>
    </xf>
    <xf numFmtId="14" fontId="0" fillId="0" borderId="0" xfId="73" applyNumberFormat="1" applyFont="1" applyFill="1" applyBorder="1" applyProtection="1">
      <alignment/>
      <protection hidden="1" locked="0"/>
    </xf>
    <xf numFmtId="0" fontId="5" fillId="0" borderId="0" xfId="74" applyFont="1" applyFill="1" applyAlignment="1">
      <alignment vertical="center"/>
      <protection/>
    </xf>
    <xf numFmtId="0" fontId="5" fillId="0" borderId="0" xfId="74" applyFont="1" applyFill="1" applyAlignment="1">
      <alignment horizontal="center" vertical="center"/>
      <protection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 vertical="center"/>
    </xf>
    <xf numFmtId="0" fontId="27" fillId="0" borderId="0" xfId="73" applyFont="1" applyAlignment="1" applyProtection="1">
      <alignment horizontal="center"/>
      <protection hidden="1" locked="0"/>
    </xf>
    <xf numFmtId="0" fontId="5" fillId="0" borderId="0" xfId="73" applyFont="1" applyAlignment="1" applyProtection="1">
      <alignment horizontal="center"/>
      <protection hidden="1" locked="0"/>
    </xf>
    <xf numFmtId="0" fontId="5" fillId="0" borderId="0" xfId="73" applyFont="1" applyAlignment="1" applyProtection="1">
      <alignment horizontal="right"/>
      <protection hidden="1" locked="0"/>
    </xf>
    <xf numFmtId="0" fontId="5" fillId="0" borderId="0" xfId="73" applyFont="1" applyProtection="1">
      <alignment/>
      <protection hidden="1" locked="0"/>
    </xf>
    <xf numFmtId="49" fontId="6" fillId="0" borderId="0" xfId="73" applyNumberFormat="1" applyFont="1" applyFill="1" applyAlignment="1">
      <alignment horizontal="right" vertical="center"/>
      <protection/>
    </xf>
    <xf numFmtId="0" fontId="5" fillId="0" borderId="0" xfId="73" applyFont="1" applyFill="1" applyProtection="1">
      <alignment/>
      <protection hidden="1" locked="0"/>
    </xf>
    <xf numFmtId="0" fontId="5" fillId="0" borderId="0" xfId="0" applyFont="1" applyFill="1" applyAlignment="1" applyProtection="1">
      <alignment/>
      <protection hidden="1" locked="0"/>
    </xf>
    <xf numFmtId="0" fontId="5" fillId="0" borderId="0" xfId="73" applyFont="1" applyFill="1">
      <alignment/>
      <protection/>
    </xf>
    <xf numFmtId="0" fontId="8" fillId="0" borderId="0" xfId="73" applyFont="1" applyAlignment="1" applyProtection="1">
      <alignment horizontal="center"/>
      <protection hidden="1" locked="0"/>
    </xf>
    <xf numFmtId="0" fontId="5" fillId="0" borderId="0" xfId="0" applyFont="1" applyAlignment="1" applyProtection="1">
      <alignment/>
      <protection hidden="1" locked="0"/>
    </xf>
    <xf numFmtId="4" fontId="28" fillId="0" borderId="0" xfId="73" applyNumberFormat="1" applyFont="1" applyFill="1" applyBorder="1" applyAlignment="1" applyProtection="1">
      <alignment horizontal="right"/>
      <protection hidden="1" locked="0"/>
    </xf>
    <xf numFmtId="2" fontId="28" fillId="0" borderId="0" xfId="73" applyNumberFormat="1" applyFont="1" applyFill="1" applyAlignment="1" applyProtection="1">
      <alignment horizontal="right"/>
      <protection hidden="1" locked="0"/>
    </xf>
    <xf numFmtId="164" fontId="28" fillId="0" borderId="0" xfId="0" applyNumberFormat="1" applyFont="1" applyAlignment="1" applyProtection="1">
      <alignment horizontal="left"/>
      <protection hidden="1" locked="0"/>
    </xf>
    <xf numFmtId="4" fontId="28" fillId="0" borderId="0" xfId="73" applyNumberFormat="1" applyFont="1" applyBorder="1" applyAlignment="1" applyProtection="1">
      <alignment horizontal="right"/>
      <protection hidden="1" locked="0"/>
    </xf>
    <xf numFmtId="4" fontId="28" fillId="0" borderId="0" xfId="73" applyNumberFormat="1" applyFont="1" applyAlignment="1" applyProtection="1">
      <alignment horizontal="right"/>
      <protection hidden="1" locked="0"/>
    </xf>
    <xf numFmtId="0" fontId="5" fillId="0" borderId="55" xfId="74" applyFont="1" applyFill="1" applyBorder="1" applyProtection="1">
      <alignment/>
      <protection hidden="1" locked="0"/>
    </xf>
    <xf numFmtId="0" fontId="5" fillId="0" borderId="56" xfId="74" applyFont="1" applyFill="1" applyBorder="1" applyProtection="1">
      <alignment/>
      <protection hidden="1" locked="0"/>
    </xf>
    <xf numFmtId="0" fontId="5" fillId="0" borderId="57" xfId="74" applyFont="1" applyFill="1" applyBorder="1" applyProtection="1">
      <alignment/>
      <protection hidden="1" locked="0"/>
    </xf>
    <xf numFmtId="0" fontId="5" fillId="0" borderId="58" xfId="74" applyFont="1" applyFill="1" applyBorder="1" applyProtection="1">
      <alignment/>
      <protection hidden="1" locked="0"/>
    </xf>
    <xf numFmtId="0" fontId="5" fillId="0" borderId="59" xfId="74" applyFont="1" applyBorder="1" applyAlignment="1" applyProtection="1">
      <alignment horizontal="right"/>
      <protection hidden="1" locked="0"/>
    </xf>
    <xf numFmtId="0" fontId="5" fillId="0" borderId="0" xfId="74" applyFont="1" applyProtection="1">
      <alignment/>
      <protection hidden="1" locked="0"/>
    </xf>
    <xf numFmtId="0" fontId="27" fillId="0" borderId="60" xfId="74" applyFont="1" applyFill="1" applyBorder="1" applyAlignment="1" applyProtection="1">
      <alignment horizontal="center"/>
      <protection hidden="1" locked="0"/>
    </xf>
    <xf numFmtId="0" fontId="27" fillId="0" borderId="0" xfId="74" applyFont="1" applyFill="1" applyBorder="1" applyAlignment="1" applyProtection="1">
      <alignment horizontal="center"/>
      <protection hidden="1" locked="0"/>
    </xf>
    <xf numFmtId="0" fontId="5" fillId="0" borderId="61" xfId="74" applyFont="1" applyFill="1" applyBorder="1" applyProtection="1">
      <alignment/>
      <protection hidden="1" locked="0"/>
    </xf>
    <xf numFmtId="0" fontId="5" fillId="0" borderId="0" xfId="74" applyFont="1" applyBorder="1" applyProtection="1">
      <alignment/>
      <protection hidden="1" locked="0"/>
    </xf>
    <xf numFmtId="0" fontId="30" fillId="0" borderId="62" xfId="74" applyFont="1" applyBorder="1" applyAlignment="1" applyProtection="1">
      <alignment horizontal="right"/>
      <protection hidden="1" locked="0"/>
    </xf>
    <xf numFmtId="0" fontId="5" fillId="0" borderId="63" xfId="74" applyFont="1" applyFill="1" applyBorder="1" applyProtection="1">
      <alignment/>
      <protection hidden="1" locked="0"/>
    </xf>
    <xf numFmtId="0" fontId="5" fillId="0" borderId="64" xfId="74" applyFont="1" applyFill="1" applyBorder="1" applyProtection="1">
      <alignment/>
      <protection hidden="1" locked="0"/>
    </xf>
    <xf numFmtId="0" fontId="5" fillId="0" borderId="65" xfId="74" applyFont="1" applyFill="1" applyBorder="1" applyProtection="1">
      <alignment/>
      <protection hidden="1" locked="0"/>
    </xf>
    <xf numFmtId="0" fontId="5" fillId="0" borderId="66" xfId="74" applyFont="1" applyFill="1" applyBorder="1" applyProtection="1">
      <alignment/>
      <protection hidden="1" locked="0"/>
    </xf>
    <xf numFmtId="0" fontId="5" fillId="0" borderId="67" xfId="74" applyFont="1" applyBorder="1" applyAlignment="1" applyProtection="1">
      <alignment horizontal="right"/>
      <protection hidden="1" locked="0"/>
    </xf>
    <xf numFmtId="0" fontId="31" fillId="0" borderId="68" xfId="74" applyFont="1" applyFill="1" applyBorder="1" applyAlignment="1" applyProtection="1">
      <alignment horizontal="center"/>
      <protection hidden="1" locked="0"/>
    </xf>
    <xf numFmtId="0" fontId="31" fillId="0" borderId="69" xfId="74" applyFont="1" applyFill="1" applyBorder="1" applyAlignment="1" applyProtection="1">
      <alignment horizontal="center"/>
      <protection hidden="1" locked="0"/>
    </xf>
    <xf numFmtId="0" fontId="31" fillId="0" borderId="70" xfId="74" applyFont="1" applyBorder="1" applyAlignment="1" applyProtection="1">
      <alignment horizontal="center"/>
      <protection hidden="1" locked="0"/>
    </xf>
    <xf numFmtId="0" fontId="31" fillId="0" borderId="69" xfId="74" applyFont="1" applyBorder="1" applyAlignment="1" applyProtection="1">
      <alignment horizontal="center"/>
      <protection hidden="1" locked="0"/>
    </xf>
    <xf numFmtId="0" fontId="31" fillId="0" borderId="71" xfId="74" applyFont="1" applyBorder="1" applyAlignment="1" applyProtection="1">
      <alignment horizontal="center"/>
      <protection hidden="1" locked="0"/>
    </xf>
    <xf numFmtId="0" fontId="31" fillId="0" borderId="0" xfId="74" applyFont="1" applyAlignment="1" applyProtection="1">
      <alignment horizontal="center"/>
      <protection hidden="1" locked="0"/>
    </xf>
    <xf numFmtId="0" fontId="31" fillId="0" borderId="72" xfId="74" applyFont="1" applyFill="1" applyBorder="1" applyAlignment="1" applyProtection="1">
      <alignment horizontal="center"/>
      <protection hidden="1" locked="0"/>
    </xf>
    <xf numFmtId="0" fontId="11" fillId="0" borderId="72" xfId="74" applyFont="1" applyFill="1" applyBorder="1" applyAlignment="1">
      <alignment horizontal="center" vertical="center" wrapText="1"/>
      <protection/>
    </xf>
    <xf numFmtId="0" fontId="31" fillId="0" borderId="72" xfId="74" applyFont="1" applyBorder="1" applyAlignment="1" applyProtection="1">
      <alignment horizontal="center"/>
      <protection hidden="1" locked="0"/>
    </xf>
    <xf numFmtId="0" fontId="5" fillId="0" borderId="73" xfId="74" applyFont="1" applyFill="1" applyBorder="1" applyAlignment="1">
      <alignment horizontal="center" vertical="center" wrapText="1"/>
      <protection/>
    </xf>
    <xf numFmtId="0" fontId="11" fillId="0" borderId="73" xfId="74" applyFont="1" applyFill="1" applyBorder="1" applyAlignment="1">
      <alignment horizontal="center" vertical="center" wrapText="1"/>
      <protection/>
    </xf>
    <xf numFmtId="49" fontId="5" fillId="0" borderId="73" xfId="74" applyNumberFormat="1" applyFont="1" applyFill="1" applyBorder="1" applyAlignment="1">
      <alignment horizontal="center" vertical="center"/>
      <protection/>
    </xf>
    <xf numFmtId="49" fontId="5" fillId="0" borderId="73" xfId="74" applyNumberFormat="1" applyFont="1" applyFill="1" applyBorder="1" applyAlignment="1">
      <alignment horizontal="center" vertical="center" wrapText="1"/>
      <protection/>
    </xf>
    <xf numFmtId="0" fontId="5" fillId="0" borderId="73" xfId="74" applyNumberFormat="1" applyFont="1" applyFill="1" applyBorder="1" applyAlignment="1">
      <alignment horizontal="center" vertical="center"/>
      <protection/>
    </xf>
    <xf numFmtId="2" fontId="5" fillId="0" borderId="73" xfId="82" applyNumberFormat="1" applyFont="1" applyBorder="1" applyAlignment="1">
      <alignment horizontal="center" vertical="center" shrinkToFit="1"/>
      <protection/>
    </xf>
    <xf numFmtId="2" fontId="5" fillId="0" borderId="73" xfId="82" applyNumberFormat="1" applyFont="1" applyFill="1" applyBorder="1" applyAlignment="1">
      <alignment horizontal="center" vertical="center"/>
      <protection/>
    </xf>
    <xf numFmtId="2" fontId="5" fillId="0" borderId="73" xfId="82" applyNumberFormat="1" applyFont="1" applyBorder="1" applyAlignment="1">
      <alignment horizontal="center" vertical="center"/>
      <protection/>
    </xf>
    <xf numFmtId="0" fontId="5" fillId="0" borderId="0" xfId="82" applyFont="1" applyFill="1" applyBorder="1" applyAlignment="1">
      <alignment horizontal="center"/>
      <protection/>
    </xf>
    <xf numFmtId="0" fontId="5" fillId="0" borderId="73" xfId="73" applyFont="1" applyFill="1" applyBorder="1" applyAlignment="1">
      <alignment horizontal="left" vertical="center" wrapText="1"/>
      <protection/>
    </xf>
    <xf numFmtId="49" fontId="5" fillId="0" borderId="73" xfId="73" applyNumberFormat="1" applyFont="1" applyFill="1" applyBorder="1" applyAlignment="1">
      <alignment horizontal="center" vertical="center"/>
      <protection/>
    </xf>
    <xf numFmtId="0" fontId="5" fillId="0" borderId="73" xfId="73" applyFont="1" applyFill="1" applyBorder="1" applyAlignment="1">
      <alignment horizontal="center" vertical="center" wrapText="1"/>
      <protection/>
    </xf>
    <xf numFmtId="2" fontId="5" fillId="0" borderId="73" xfId="74" applyNumberFormat="1" applyFont="1" applyFill="1" applyBorder="1" applyAlignment="1">
      <alignment horizontal="center" vertical="center"/>
      <protection/>
    </xf>
    <xf numFmtId="49" fontId="5" fillId="0" borderId="73" xfId="73" applyNumberFormat="1" applyFont="1" applyFill="1" applyBorder="1" applyAlignment="1">
      <alignment horizontal="center" vertical="center" wrapText="1"/>
      <protection/>
    </xf>
    <xf numFmtId="0" fontId="5" fillId="0" borderId="73" xfId="73" applyNumberFormat="1" applyFont="1" applyFill="1" applyBorder="1" applyAlignment="1">
      <alignment horizontal="center" vertical="center" wrapText="1"/>
      <protection/>
    </xf>
    <xf numFmtId="0" fontId="86" fillId="35" borderId="73" xfId="74" applyFont="1" applyFill="1" applyBorder="1" applyAlignment="1">
      <alignment horizontal="center" vertical="center" wrapText="1"/>
      <protection/>
    </xf>
    <xf numFmtId="0" fontId="86" fillId="35" borderId="73" xfId="73" applyFont="1" applyFill="1" applyBorder="1" applyAlignment="1">
      <alignment horizontal="left" vertical="center" wrapText="1"/>
      <protection/>
    </xf>
    <xf numFmtId="49" fontId="86" fillId="35" borderId="73" xfId="73" applyNumberFormat="1" applyFont="1" applyFill="1" applyBorder="1" applyAlignment="1">
      <alignment horizontal="center" vertical="center" wrapText="1"/>
      <protection/>
    </xf>
    <xf numFmtId="0" fontId="86" fillId="35" borderId="73" xfId="73" applyNumberFormat="1" applyFont="1" applyFill="1" applyBorder="1" applyAlignment="1">
      <alignment horizontal="center" vertical="center" wrapText="1"/>
      <protection/>
    </xf>
    <xf numFmtId="2" fontId="86" fillId="35" borderId="73" xfId="74" applyNumberFormat="1" applyFont="1" applyFill="1" applyBorder="1" applyAlignment="1">
      <alignment horizontal="center" vertical="center"/>
      <protection/>
    </xf>
    <xf numFmtId="2" fontId="86" fillId="35" borderId="73" xfId="82" applyNumberFormat="1" applyFont="1" applyFill="1" applyBorder="1" applyAlignment="1">
      <alignment horizontal="center" vertical="center" shrinkToFit="1"/>
      <protection/>
    </xf>
    <xf numFmtId="2" fontId="86" fillId="35" borderId="73" xfId="82" applyNumberFormat="1" applyFont="1" applyFill="1" applyBorder="1" applyAlignment="1">
      <alignment horizontal="center" vertical="center"/>
      <protection/>
    </xf>
    <xf numFmtId="0" fontId="86" fillId="35" borderId="0" xfId="82" applyFont="1" applyFill="1" applyBorder="1" applyAlignment="1">
      <alignment horizontal="center"/>
      <protection/>
    </xf>
    <xf numFmtId="0" fontId="5" fillId="0" borderId="73" xfId="81" applyFont="1" applyBorder="1" applyAlignment="1">
      <alignment horizontal="center" wrapText="1"/>
      <protection/>
    </xf>
    <xf numFmtId="0" fontId="11" fillId="0" borderId="73" xfId="73" applyFont="1" applyFill="1" applyBorder="1" applyAlignment="1">
      <alignment horizontal="center" vertical="center" wrapText="1"/>
      <protection/>
    </xf>
    <xf numFmtId="0" fontId="5" fillId="0" borderId="73" xfId="80" applyFont="1" applyBorder="1" applyAlignment="1">
      <alignment horizontal="left" vertical="center"/>
      <protection/>
    </xf>
    <xf numFmtId="49" fontId="27" fillId="0" borderId="73" xfId="73" applyNumberFormat="1" applyFont="1" applyFill="1" applyBorder="1" applyAlignment="1">
      <alignment horizontal="center" vertical="center" wrapText="1"/>
      <protection/>
    </xf>
    <xf numFmtId="0" fontId="5" fillId="0" borderId="73" xfId="81" applyFont="1" applyBorder="1" applyAlignment="1">
      <alignment horizontal="center" vertical="center" wrapText="1"/>
      <protection/>
    </xf>
    <xf numFmtId="0" fontId="5" fillId="0" borderId="73" xfId="80" applyFont="1" applyBorder="1" applyAlignment="1">
      <alignment horizontal="left" vertical="center" wrapText="1"/>
      <protection/>
    </xf>
    <xf numFmtId="0" fontId="29" fillId="0" borderId="74" xfId="73" applyFont="1" applyFill="1" applyBorder="1" applyProtection="1">
      <alignment/>
      <protection hidden="1" locked="0"/>
    </xf>
    <xf numFmtId="170" fontId="29" fillId="0" borderId="74" xfId="73" applyNumberFormat="1" applyFont="1" applyFill="1" applyBorder="1" applyProtection="1">
      <alignment/>
      <protection hidden="1" locked="0"/>
    </xf>
    <xf numFmtId="2" fontId="29" fillId="0" borderId="74" xfId="73" applyNumberFormat="1" applyFont="1" applyBorder="1" applyAlignment="1" applyProtection="1">
      <alignment horizontal="center"/>
      <protection hidden="1" locked="0"/>
    </xf>
    <xf numFmtId="4" fontId="29" fillId="0" borderId="74" xfId="73" applyNumberFormat="1" applyFont="1" applyBorder="1" applyAlignment="1" applyProtection="1">
      <alignment horizontal="center"/>
      <protection hidden="1" locked="0"/>
    </xf>
    <xf numFmtId="4" fontId="29" fillId="0" borderId="74" xfId="73" applyNumberFormat="1" applyFont="1" applyBorder="1" applyAlignment="1" applyProtection="1">
      <alignment horizontal="right"/>
      <protection hidden="1" locked="0"/>
    </xf>
    <xf numFmtId="0" fontId="5" fillId="0" borderId="0" xfId="73" applyFont="1" applyBorder="1" applyProtection="1">
      <alignment/>
      <protection hidden="1" locked="0"/>
    </xf>
    <xf numFmtId="0" fontId="28" fillId="0" borderId="75" xfId="73" applyNumberFormat="1" applyFont="1" applyFill="1" applyBorder="1" applyAlignment="1" applyProtection="1">
      <alignment horizontal="center" vertical="top"/>
      <protection/>
    </xf>
    <xf numFmtId="0" fontId="28" fillId="0" borderId="76" xfId="73" applyNumberFormat="1" applyFont="1" applyFill="1" applyBorder="1" applyAlignment="1" applyProtection="1">
      <alignment horizontal="center" vertical="top"/>
      <protection/>
    </xf>
    <xf numFmtId="0" fontId="11" fillId="0" borderId="77" xfId="73" applyFont="1" applyFill="1" applyBorder="1">
      <alignment/>
      <protection/>
    </xf>
    <xf numFmtId="0" fontId="34" fillId="0" borderId="77" xfId="73" applyFont="1" applyFill="1" applyBorder="1" applyAlignment="1">
      <alignment horizontal="right"/>
      <protection/>
    </xf>
    <xf numFmtId="0" fontId="34" fillId="0" borderId="77" xfId="73" applyFont="1" applyBorder="1" applyAlignment="1">
      <alignment horizontal="center"/>
      <protection/>
    </xf>
    <xf numFmtId="4" fontId="11" fillId="0" borderId="77" xfId="73" applyNumberFormat="1" applyFont="1" applyBorder="1" applyAlignment="1">
      <alignment horizontal="right"/>
      <protection/>
    </xf>
    <xf numFmtId="4" fontId="11" fillId="0" borderId="77" xfId="73" applyNumberFormat="1" applyFont="1" applyBorder="1" applyAlignment="1">
      <alignment/>
      <protection/>
    </xf>
    <xf numFmtId="4" fontId="11" fillId="0" borderId="76" xfId="73" applyNumberFormat="1" applyFont="1" applyBorder="1" applyAlignment="1">
      <alignment/>
      <protection/>
    </xf>
    <xf numFmtId="4" fontId="34" fillId="0" borderId="78" xfId="73" applyNumberFormat="1" applyFont="1" applyBorder="1">
      <alignment/>
      <protection/>
    </xf>
    <xf numFmtId="0" fontId="35" fillId="0" borderId="0" xfId="73" applyFont="1" applyBorder="1">
      <alignment/>
      <protection/>
    </xf>
    <xf numFmtId="0" fontId="27" fillId="0" borderId="28" xfId="73" applyNumberFormat="1" applyFont="1" applyFill="1" applyBorder="1" applyAlignment="1" applyProtection="1">
      <alignment horizontal="center" vertical="top"/>
      <protection/>
    </xf>
    <xf numFmtId="0" fontId="27" fillId="0" borderId="29" xfId="73" applyNumberFormat="1" applyFont="1" applyFill="1" applyBorder="1" applyAlignment="1" applyProtection="1">
      <alignment horizontal="center" vertical="top"/>
      <protection/>
    </xf>
    <xf numFmtId="0" fontId="5" fillId="0" borderId="30" xfId="73" applyFont="1" applyFill="1" applyBorder="1">
      <alignment/>
      <protection/>
    </xf>
    <xf numFmtId="0" fontId="36" fillId="0" borderId="30" xfId="73" applyFont="1" applyFill="1" applyBorder="1" applyAlignment="1">
      <alignment horizontal="right"/>
      <protection/>
    </xf>
    <xf numFmtId="0" fontId="29" fillId="0" borderId="30" xfId="73" applyFont="1" applyBorder="1" applyAlignment="1">
      <alignment horizontal="center"/>
      <protection/>
    </xf>
    <xf numFmtId="9" fontId="29" fillId="0" borderId="30" xfId="90" applyNumberFormat="1" applyFont="1" applyBorder="1" applyAlignment="1">
      <alignment horizontal="right"/>
    </xf>
    <xf numFmtId="4" fontId="5" fillId="0" borderId="30" xfId="73" applyNumberFormat="1" applyFont="1" applyBorder="1" applyAlignment="1">
      <alignment/>
      <protection/>
    </xf>
    <xf numFmtId="4" fontId="5" fillId="0" borderId="29" xfId="73" applyNumberFormat="1" applyFont="1" applyBorder="1" applyAlignment="1">
      <alignment/>
      <protection/>
    </xf>
    <xf numFmtId="4" fontId="29" fillId="0" borderId="30" xfId="73" applyNumberFormat="1" applyFont="1" applyBorder="1">
      <alignment/>
      <protection/>
    </xf>
    <xf numFmtId="4" fontId="29" fillId="0" borderId="31" xfId="73" applyNumberFormat="1" applyFont="1" applyBorder="1" applyAlignment="1">
      <alignment horizontal="right"/>
      <protection/>
    </xf>
    <xf numFmtId="0" fontId="5" fillId="0" borderId="0" xfId="73" applyFont="1" applyBorder="1">
      <alignment/>
      <protection/>
    </xf>
    <xf numFmtId="0" fontId="27" fillId="0" borderId="51" xfId="73" applyNumberFormat="1" applyFont="1" applyFill="1" applyBorder="1" applyAlignment="1" applyProtection="1">
      <alignment horizontal="center" vertical="top"/>
      <protection/>
    </xf>
    <xf numFmtId="0" fontId="27" fillId="0" borderId="52" xfId="73" applyNumberFormat="1" applyFont="1" applyFill="1" applyBorder="1" applyAlignment="1" applyProtection="1">
      <alignment horizontal="center" vertical="top"/>
      <protection/>
    </xf>
    <xf numFmtId="0" fontId="5" fillId="0" borderId="53" xfId="73" applyNumberFormat="1" applyFont="1" applyFill="1" applyBorder="1">
      <alignment/>
      <protection/>
    </xf>
    <xf numFmtId="0" fontId="34" fillId="0" borderId="53" xfId="73" applyNumberFormat="1" applyFont="1" applyFill="1" applyBorder="1" applyAlignment="1">
      <alignment horizontal="right"/>
      <protection/>
    </xf>
    <xf numFmtId="0" fontId="29" fillId="0" borderId="53" xfId="73" applyNumberFormat="1" applyFont="1" applyBorder="1" applyAlignment="1">
      <alignment horizontal="center"/>
      <protection/>
    </xf>
    <xf numFmtId="9" fontId="29" fillId="0" borderId="53" xfId="87" applyFont="1" applyBorder="1" applyAlignment="1">
      <alignment horizontal="right"/>
    </xf>
    <xf numFmtId="0" fontId="29" fillId="0" borderId="53" xfId="88" applyNumberFormat="1" applyFont="1" applyBorder="1" applyAlignment="1">
      <alignment horizontal="right"/>
    </xf>
    <xf numFmtId="0" fontId="5" fillId="0" borderId="53" xfId="73" applyNumberFormat="1" applyFont="1" applyBorder="1" applyAlignment="1">
      <alignment/>
      <protection/>
    </xf>
    <xf numFmtId="4" fontId="5" fillId="0" borderId="52" xfId="73" applyNumberFormat="1" applyFont="1" applyBorder="1" applyAlignment="1">
      <alignment/>
      <protection/>
    </xf>
    <xf numFmtId="4" fontId="34" fillId="0" borderId="53" xfId="73" applyNumberFormat="1" applyFont="1" applyBorder="1" applyAlignment="1">
      <alignment horizontal="right"/>
      <protection/>
    </xf>
    <xf numFmtId="4" fontId="34" fillId="0" borderId="54" xfId="73" applyNumberFormat="1" applyFont="1" applyBorder="1" applyAlignment="1">
      <alignment horizontal="right"/>
      <protection/>
    </xf>
    <xf numFmtId="0" fontId="5" fillId="0" borderId="0" xfId="73" applyFont="1">
      <alignment/>
      <protection/>
    </xf>
    <xf numFmtId="0" fontId="27" fillId="0" borderId="36" xfId="0" applyNumberFormat="1" applyFont="1" applyFill="1" applyBorder="1" applyAlignment="1" applyProtection="1">
      <alignment horizontal="center" vertical="top"/>
      <protection/>
    </xf>
    <xf numFmtId="0" fontId="27" fillId="0" borderId="37" xfId="0" applyNumberFormat="1" applyFont="1" applyFill="1" applyBorder="1" applyAlignment="1" applyProtection="1">
      <alignment horizontal="center" vertical="top"/>
      <protection/>
    </xf>
    <xf numFmtId="0" fontId="5" fillId="0" borderId="38" xfId="0" applyNumberFormat="1" applyFont="1" applyFill="1" applyBorder="1" applyAlignment="1">
      <alignment/>
    </xf>
    <xf numFmtId="0" fontId="29" fillId="0" borderId="38" xfId="0" applyNumberFormat="1" applyFont="1" applyFill="1" applyBorder="1" applyAlignment="1">
      <alignment horizontal="right"/>
    </xf>
    <xf numFmtId="0" fontId="29" fillId="0" borderId="38" xfId="0" applyNumberFormat="1" applyFont="1" applyBorder="1" applyAlignment="1">
      <alignment horizontal="center"/>
    </xf>
    <xf numFmtId="9" fontId="29" fillId="0" borderId="38" xfId="87" applyFont="1" applyBorder="1" applyAlignment="1">
      <alignment horizontal="right"/>
    </xf>
    <xf numFmtId="0" fontId="29" fillId="0" borderId="38" xfId="88" applyNumberFormat="1" applyFont="1" applyBorder="1" applyAlignment="1">
      <alignment horizontal="right"/>
    </xf>
    <xf numFmtId="0" fontId="5" fillId="0" borderId="38" xfId="0" applyNumberFormat="1" applyFont="1" applyBorder="1" applyAlignment="1">
      <alignment/>
    </xf>
    <xf numFmtId="4" fontId="5" fillId="0" borderId="37" xfId="0" applyNumberFormat="1" applyFont="1" applyBorder="1" applyAlignment="1">
      <alignment/>
    </xf>
    <xf numFmtId="4" fontId="29" fillId="0" borderId="38" xfId="0" applyNumberFormat="1" applyFont="1" applyBorder="1" applyAlignment="1">
      <alignment/>
    </xf>
    <xf numFmtId="4" fontId="29" fillId="0" borderId="39" xfId="0" applyNumberFormat="1" applyFont="1" applyBorder="1" applyAlignment="1">
      <alignment horizontal="right"/>
    </xf>
    <xf numFmtId="0" fontId="27" fillId="0" borderId="47" xfId="0" applyNumberFormat="1" applyFont="1" applyFill="1" applyBorder="1" applyAlignment="1" applyProtection="1">
      <alignment horizontal="center" vertical="top"/>
      <protection/>
    </xf>
    <xf numFmtId="0" fontId="27" fillId="0" borderId="48" xfId="0" applyNumberFormat="1" applyFont="1" applyFill="1" applyBorder="1" applyAlignment="1" applyProtection="1">
      <alignment horizontal="center" vertical="top"/>
      <protection/>
    </xf>
    <xf numFmtId="0" fontId="5" fillId="0" borderId="49" xfId="0" applyNumberFormat="1" applyFont="1" applyFill="1" applyBorder="1" applyAlignment="1">
      <alignment/>
    </xf>
    <xf numFmtId="0" fontId="29" fillId="0" borderId="49" xfId="0" applyNumberFormat="1" applyFont="1" applyFill="1" applyBorder="1" applyAlignment="1">
      <alignment horizontal="right"/>
    </xf>
    <xf numFmtId="0" fontId="29" fillId="0" borderId="49" xfId="0" applyNumberFormat="1" applyFont="1" applyBorder="1" applyAlignment="1">
      <alignment horizontal="center"/>
    </xf>
    <xf numFmtId="10" fontId="29" fillId="0" borderId="49" xfId="87" applyNumberFormat="1" applyFont="1" applyBorder="1" applyAlignment="1">
      <alignment horizontal="right"/>
    </xf>
    <xf numFmtId="0" fontId="29" fillId="0" borderId="49" xfId="88" applyNumberFormat="1" applyFont="1" applyBorder="1" applyAlignment="1">
      <alignment horizontal="right"/>
    </xf>
    <xf numFmtId="0" fontId="5" fillId="0" borderId="49" xfId="0" applyNumberFormat="1" applyFont="1" applyBorder="1" applyAlignment="1">
      <alignment/>
    </xf>
    <xf numFmtId="4" fontId="5" fillId="0" borderId="48" xfId="0" applyNumberFormat="1" applyFont="1" applyBorder="1" applyAlignment="1">
      <alignment/>
    </xf>
    <xf numFmtId="4" fontId="29" fillId="0" borderId="49" xfId="0" applyNumberFormat="1" applyFont="1" applyBorder="1" applyAlignment="1">
      <alignment/>
    </xf>
    <xf numFmtId="4" fontId="29" fillId="0" borderId="50" xfId="0" applyNumberFormat="1" applyFont="1" applyBorder="1" applyAlignment="1">
      <alignment horizontal="right"/>
    </xf>
    <xf numFmtId="0" fontId="27" fillId="0" borderId="51" xfId="0" applyNumberFormat="1" applyFont="1" applyFill="1" applyBorder="1" applyAlignment="1" applyProtection="1">
      <alignment horizontal="center" vertical="top"/>
      <protection/>
    </xf>
    <xf numFmtId="0" fontId="27" fillId="0" borderId="52" xfId="0" applyNumberFormat="1" applyFont="1" applyFill="1" applyBorder="1" applyAlignment="1" applyProtection="1">
      <alignment horizontal="center" vertical="top"/>
      <protection/>
    </xf>
    <xf numFmtId="0" fontId="5" fillId="0" borderId="53" xfId="0" applyNumberFormat="1" applyFont="1" applyFill="1" applyBorder="1" applyAlignment="1">
      <alignment/>
    </xf>
    <xf numFmtId="0" fontId="34" fillId="0" borderId="53" xfId="0" applyNumberFormat="1" applyFont="1" applyFill="1" applyBorder="1" applyAlignment="1">
      <alignment horizontal="right"/>
    </xf>
    <xf numFmtId="0" fontId="29" fillId="0" borderId="53" xfId="0" applyNumberFormat="1" applyFont="1" applyBorder="1" applyAlignment="1">
      <alignment horizontal="center"/>
    </xf>
    <xf numFmtId="0" fontId="5" fillId="0" borderId="53" xfId="0" applyNumberFormat="1" applyFont="1" applyBorder="1" applyAlignment="1">
      <alignment/>
    </xf>
    <xf numFmtId="4" fontId="5" fillId="0" borderId="52" xfId="0" applyNumberFormat="1" applyFont="1" applyBorder="1" applyAlignment="1">
      <alignment/>
    </xf>
    <xf numFmtId="4" fontId="29" fillId="0" borderId="53" xfId="0" applyNumberFormat="1" applyFont="1" applyBorder="1" applyAlignment="1">
      <alignment/>
    </xf>
    <xf numFmtId="4" fontId="34" fillId="0" borderId="54" xfId="0" applyNumberFormat="1" applyFont="1" applyBorder="1" applyAlignment="1">
      <alignment horizontal="right"/>
    </xf>
    <xf numFmtId="0" fontId="29" fillId="0" borderId="40" xfId="0" applyNumberFormat="1" applyFont="1" applyFill="1" applyBorder="1" applyAlignment="1" applyProtection="1">
      <alignment/>
      <protection hidden="1" locked="0"/>
    </xf>
    <xf numFmtId="0" fontId="29" fillId="0" borderId="41" xfId="0" applyNumberFormat="1" applyFont="1" applyFill="1" applyBorder="1" applyAlignment="1" applyProtection="1">
      <alignment/>
      <protection hidden="1" locked="0"/>
    </xf>
    <xf numFmtId="0" fontId="29" fillId="0" borderId="42" xfId="0" applyNumberFormat="1" applyFont="1" applyFill="1" applyBorder="1" applyAlignment="1" applyProtection="1">
      <alignment/>
      <protection hidden="1" locked="0"/>
    </xf>
    <xf numFmtId="0" fontId="34" fillId="0" borderId="42" xfId="0" applyNumberFormat="1" applyFont="1" applyFill="1" applyBorder="1" applyAlignment="1" applyProtection="1" quotePrefix="1">
      <alignment horizontal="right"/>
      <protection hidden="1" locked="0"/>
    </xf>
    <xf numFmtId="0" fontId="29" fillId="0" borderId="42" xfId="0" applyNumberFormat="1" applyFont="1" applyBorder="1" applyAlignment="1" applyProtection="1">
      <alignment horizontal="center"/>
      <protection hidden="1" locked="0"/>
    </xf>
    <xf numFmtId="4" fontId="29" fillId="0" borderId="42" xfId="0" applyNumberFormat="1" applyFont="1" applyBorder="1" applyAlignment="1" applyProtection="1">
      <alignment horizontal="center"/>
      <protection hidden="1" locked="0"/>
    </xf>
    <xf numFmtId="4" fontId="34" fillId="0" borderId="43" xfId="0" applyNumberFormat="1" applyFont="1" applyBorder="1" applyAlignment="1" applyProtection="1">
      <alignment horizontal="right"/>
      <protection hidden="1" locked="0"/>
    </xf>
    <xf numFmtId="0" fontId="5" fillId="0" borderId="44" xfId="73" applyFont="1" applyBorder="1" applyProtection="1">
      <alignment/>
      <protection hidden="1" locked="0"/>
    </xf>
    <xf numFmtId="0" fontId="5" fillId="0" borderId="0" xfId="82" applyFont="1">
      <alignment/>
      <protection/>
    </xf>
    <xf numFmtId="0" fontId="5" fillId="0" borderId="0" xfId="82" applyFont="1" applyFill="1" applyBorder="1">
      <alignment/>
      <protection/>
    </xf>
    <xf numFmtId="0" fontId="5" fillId="0" borderId="0" xfId="73" applyFont="1" applyAlignment="1">
      <alignment/>
      <protection/>
    </xf>
    <xf numFmtId="0" fontId="5" fillId="0" borderId="0" xfId="73" applyFont="1" applyBorder="1" applyAlignment="1">
      <alignment/>
      <protection/>
    </xf>
    <xf numFmtId="0" fontId="11" fillId="0" borderId="0" xfId="73" applyFont="1" applyAlignment="1">
      <alignment/>
      <protection/>
    </xf>
    <xf numFmtId="49" fontId="6" fillId="0" borderId="0" xfId="73" applyNumberFormat="1" applyFont="1" applyAlignment="1">
      <alignment horizontal="left" vertical="center"/>
      <protection/>
    </xf>
    <xf numFmtId="0" fontId="30" fillId="0" borderId="0" xfId="82" applyFont="1">
      <alignment/>
      <protection/>
    </xf>
    <xf numFmtId="0" fontId="5" fillId="0" borderId="0" xfId="82" applyFont="1" applyAlignment="1">
      <alignment/>
      <protection/>
    </xf>
    <xf numFmtId="0" fontId="11" fillId="0" borderId="0" xfId="82" applyFont="1" applyAlignment="1">
      <alignment/>
      <protection/>
    </xf>
    <xf numFmtId="0" fontId="11" fillId="0" borderId="0" xfId="82" applyFont="1" applyAlignment="1">
      <alignment horizontal="center"/>
      <protection/>
    </xf>
    <xf numFmtId="0" fontId="11" fillId="0" borderId="0" xfId="74" applyFont="1" applyAlignment="1">
      <alignment horizontal="right"/>
      <protection/>
    </xf>
    <xf numFmtId="0" fontId="11" fillId="0" borderId="0" xfId="74" applyFont="1" applyBorder="1" applyAlignment="1">
      <alignment horizontal="center"/>
      <protection/>
    </xf>
    <xf numFmtId="171" fontId="28" fillId="0" borderId="0" xfId="73" applyNumberFormat="1" applyFont="1" applyAlignment="1" applyProtection="1">
      <alignment horizontal="left"/>
      <protection hidden="1" locked="0"/>
    </xf>
    <xf numFmtId="0" fontId="5" fillId="0" borderId="64" xfId="82" applyFont="1" applyBorder="1" applyAlignment="1">
      <alignment/>
      <protection/>
    </xf>
    <xf numFmtId="0" fontId="30" fillId="0" borderId="64" xfId="82" applyFont="1" applyBorder="1" applyAlignment="1">
      <alignment/>
      <protection/>
    </xf>
    <xf numFmtId="0" fontId="11" fillId="0" borderId="64" xfId="74" applyFont="1" applyBorder="1" applyAlignment="1">
      <alignment horizontal="left"/>
      <protection/>
    </xf>
    <xf numFmtId="0" fontId="11" fillId="0" borderId="64" xfId="74" applyFont="1" applyBorder="1" applyAlignment="1">
      <alignment horizontal="right"/>
      <protection/>
    </xf>
    <xf numFmtId="2" fontId="11" fillId="0" borderId="64" xfId="74" applyNumberFormat="1" applyFont="1" applyFill="1" applyBorder="1" applyAlignment="1">
      <alignment horizontal="center" shrinkToFit="1"/>
      <protection/>
    </xf>
    <xf numFmtId="2" fontId="5" fillId="0" borderId="73" xfId="74" applyNumberFormat="1" applyFont="1" applyFill="1" applyBorder="1" applyAlignment="1">
      <alignment horizontal="center" vertical="center" wrapText="1"/>
      <protection/>
    </xf>
    <xf numFmtId="2" fontId="5" fillId="0" borderId="73" xfId="82" applyNumberFormat="1" applyFont="1" applyFill="1" applyBorder="1" applyAlignment="1">
      <alignment horizontal="center" vertical="center" wrapText="1"/>
      <protection/>
    </xf>
    <xf numFmtId="2" fontId="5" fillId="0" borderId="73" xfId="82" applyNumberFormat="1" applyFont="1" applyBorder="1" applyAlignment="1">
      <alignment horizontal="center" vertical="center" wrapText="1"/>
      <protection/>
    </xf>
    <xf numFmtId="0" fontId="5" fillId="0" borderId="79" xfId="73" applyFont="1" applyFill="1" applyBorder="1" applyAlignment="1" applyProtection="1">
      <alignment wrapText="1"/>
      <protection locked="0"/>
    </xf>
    <xf numFmtId="0" fontId="5" fillId="0" borderId="79" xfId="73" applyFont="1" applyFill="1" applyBorder="1" applyAlignment="1" applyProtection="1">
      <alignment horizontal="center" vertical="center" wrapText="1"/>
      <protection locked="0"/>
    </xf>
    <xf numFmtId="0" fontId="6" fillId="0" borderId="79" xfId="73" applyFont="1" applyFill="1" applyBorder="1" applyAlignment="1" applyProtection="1">
      <alignment horizontal="center" vertical="center"/>
      <protection locked="0"/>
    </xf>
    <xf numFmtId="0" fontId="5" fillId="0" borderId="79" xfId="0" applyFont="1" applyFill="1" applyBorder="1" applyAlignment="1" applyProtection="1">
      <alignment horizontal="center" vertical="center" wrapText="1"/>
      <protection locked="0"/>
    </xf>
    <xf numFmtId="0" fontId="6" fillId="0" borderId="80" xfId="73" applyFont="1" applyFill="1" applyBorder="1" applyAlignment="1" applyProtection="1">
      <alignment horizontal="center" vertical="center"/>
      <protection locked="0"/>
    </xf>
    <xf numFmtId="0" fontId="5" fillId="0" borderId="80" xfId="0" applyFont="1" applyFill="1" applyBorder="1" applyAlignment="1" applyProtection="1">
      <alignment horizontal="center" vertical="center" wrapText="1"/>
      <protection locked="0"/>
    </xf>
    <xf numFmtId="0" fontId="5" fillId="0" borderId="73" xfId="0" applyNumberFormat="1" applyFont="1" applyFill="1" applyBorder="1" applyAlignment="1">
      <alignment horizontal="center" vertical="center" wrapText="1"/>
    </xf>
    <xf numFmtId="0" fontId="5" fillId="0" borderId="0" xfId="82" applyFont="1" applyFill="1" applyBorder="1" applyAlignment="1">
      <alignment horizontal="center" wrapText="1"/>
      <protection/>
    </xf>
    <xf numFmtId="0" fontId="0" fillId="0" borderId="52" xfId="0" applyFont="1" applyFill="1" applyBorder="1" applyAlignment="1" applyProtection="1">
      <alignment/>
      <protection hidden="1" locked="0"/>
    </xf>
    <xf numFmtId="4" fontId="0" fillId="0" borderId="53" xfId="0" applyNumberFormat="1" applyFont="1" applyBorder="1" applyAlignment="1" applyProtection="1">
      <alignment horizontal="center"/>
      <protection hidden="1" locked="0"/>
    </xf>
    <xf numFmtId="0" fontId="17" fillId="0" borderId="81" xfId="0" applyFont="1" applyFill="1" applyBorder="1" applyAlignment="1" applyProtection="1">
      <alignment/>
      <protection hidden="1" locked="0"/>
    </xf>
    <xf numFmtId="0" fontId="12" fillId="0" borderId="37" xfId="0" applyNumberFormat="1" applyFont="1" applyFill="1" applyBorder="1" applyAlignment="1" applyProtection="1">
      <alignment horizontal="center" vertical="center" wrapText="1"/>
      <protection hidden="1" locked="0"/>
    </xf>
    <xf numFmtId="4" fontId="12" fillId="0" borderId="53" xfId="0" applyNumberFormat="1" applyFont="1" applyBorder="1" applyAlignment="1" applyProtection="1">
      <alignment horizontal="center"/>
      <protection hidden="1" locked="0"/>
    </xf>
    <xf numFmtId="0" fontId="12" fillId="0" borderId="82" xfId="0" applyNumberFormat="1" applyFont="1" applyFill="1" applyBorder="1" applyAlignment="1" applyProtection="1">
      <alignment vertical="center" wrapText="1"/>
      <protection hidden="1" locked="0"/>
    </xf>
    <xf numFmtId="0" fontId="29" fillId="0" borderId="73" xfId="74" applyFont="1" applyFill="1" applyBorder="1" applyAlignment="1">
      <alignment horizontal="center" vertical="center" wrapText="1"/>
      <protection/>
    </xf>
    <xf numFmtId="0" fontId="34" fillId="0" borderId="73" xfId="74" applyFont="1" applyFill="1" applyBorder="1" applyAlignment="1">
      <alignment horizontal="center" vertical="center" wrapText="1"/>
      <protection/>
    </xf>
    <xf numFmtId="49" fontId="29" fillId="0" borderId="73" xfId="73" applyNumberFormat="1" applyFont="1" applyFill="1" applyBorder="1" applyAlignment="1">
      <alignment horizontal="center" vertical="center"/>
      <protection/>
    </xf>
    <xf numFmtId="49" fontId="29" fillId="0" borderId="73" xfId="74" applyNumberFormat="1" applyFont="1" applyFill="1" applyBorder="1" applyAlignment="1">
      <alignment horizontal="center" vertical="center"/>
      <protection/>
    </xf>
    <xf numFmtId="0" fontId="29" fillId="0" borderId="73" xfId="74" applyNumberFormat="1" applyFont="1" applyFill="1" applyBorder="1" applyAlignment="1">
      <alignment horizontal="center" vertical="center"/>
      <protection/>
    </xf>
    <xf numFmtId="2" fontId="29" fillId="0" borderId="73" xfId="74" applyNumberFormat="1" applyFont="1" applyFill="1" applyBorder="1" applyAlignment="1">
      <alignment horizontal="center" vertical="center"/>
      <protection/>
    </xf>
    <xf numFmtId="2" fontId="29" fillId="0" borderId="73" xfId="82" applyNumberFormat="1" applyFont="1" applyBorder="1" applyAlignment="1">
      <alignment horizontal="center" vertical="center" shrinkToFit="1"/>
      <protection/>
    </xf>
    <xf numFmtId="2" fontId="29" fillId="0" borderId="73" xfId="82" applyNumberFormat="1" applyFont="1" applyFill="1" applyBorder="1" applyAlignment="1">
      <alignment horizontal="center" vertical="center"/>
      <protection/>
    </xf>
    <xf numFmtId="2" fontId="29" fillId="0" borderId="73" xfId="82" applyNumberFormat="1" applyFont="1" applyFill="1" applyBorder="1" applyAlignment="1">
      <alignment horizontal="center" vertical="center" wrapText="1"/>
      <protection/>
    </xf>
    <xf numFmtId="2" fontId="29" fillId="0" borderId="73" xfId="82" applyNumberFormat="1" applyFont="1" applyBorder="1" applyAlignment="1">
      <alignment horizontal="center" vertical="center" wrapText="1"/>
      <protection/>
    </xf>
    <xf numFmtId="2" fontId="29" fillId="0" borderId="73" xfId="82" applyNumberFormat="1" applyFont="1" applyBorder="1" applyAlignment="1">
      <alignment horizontal="center" vertical="center"/>
      <protection/>
    </xf>
    <xf numFmtId="0" fontId="29" fillId="0" borderId="79" xfId="73" applyFont="1" applyFill="1" applyBorder="1" applyAlignment="1" applyProtection="1">
      <alignment wrapText="1"/>
      <protection locked="0"/>
    </xf>
    <xf numFmtId="0" fontId="29" fillId="0" borderId="79" xfId="73" applyFont="1" applyFill="1" applyBorder="1" applyAlignment="1" applyProtection="1">
      <alignment horizontal="center" vertical="center" wrapText="1"/>
      <protection locked="0"/>
    </xf>
    <xf numFmtId="0" fontId="48" fillId="0" borderId="79" xfId="73" applyFont="1" applyFill="1" applyBorder="1" applyAlignment="1" applyProtection="1">
      <alignment horizontal="center" vertical="center"/>
      <protection locked="0"/>
    </xf>
    <xf numFmtId="0" fontId="29" fillId="0" borderId="0" xfId="82" applyFont="1" applyFill="1" applyBorder="1" applyAlignment="1">
      <alignment horizontal="center"/>
      <protection/>
    </xf>
    <xf numFmtId="0" fontId="34" fillId="0" borderId="75" xfId="73" applyNumberFormat="1" applyFont="1" applyFill="1" applyBorder="1" applyAlignment="1" applyProtection="1">
      <alignment horizontal="center" vertical="top"/>
      <protection/>
    </xf>
    <xf numFmtId="0" fontId="34" fillId="0" borderId="76" xfId="73" applyNumberFormat="1" applyFont="1" applyFill="1" applyBorder="1" applyAlignment="1" applyProtection="1">
      <alignment horizontal="center" vertical="top"/>
      <protection/>
    </xf>
    <xf numFmtId="0" fontId="34" fillId="0" borderId="77" xfId="73" applyFont="1" applyFill="1" applyBorder="1">
      <alignment/>
      <protection/>
    </xf>
    <xf numFmtId="4" fontId="34" fillId="0" borderId="77" xfId="73" applyNumberFormat="1" applyFont="1" applyBorder="1" applyAlignment="1">
      <alignment horizontal="right"/>
      <protection/>
    </xf>
    <xf numFmtId="4" fontId="34" fillId="0" borderId="77" xfId="73" applyNumberFormat="1" applyFont="1" applyBorder="1" applyAlignment="1">
      <alignment/>
      <protection/>
    </xf>
    <xf numFmtId="4" fontId="34" fillId="0" borderId="76" xfId="73" applyNumberFormat="1" applyFont="1" applyBorder="1" applyAlignment="1">
      <alignment/>
      <protection/>
    </xf>
    <xf numFmtId="0" fontId="29" fillId="0" borderId="28" xfId="73" applyNumberFormat="1" applyFont="1" applyFill="1" applyBorder="1" applyAlignment="1" applyProtection="1">
      <alignment horizontal="center" vertical="top"/>
      <protection/>
    </xf>
    <xf numFmtId="0" fontId="29" fillId="0" borderId="29" xfId="73" applyNumberFormat="1" applyFont="1" applyFill="1" applyBorder="1" applyAlignment="1" applyProtection="1">
      <alignment horizontal="center" vertical="top"/>
      <protection/>
    </xf>
    <xf numFmtId="0" fontId="29" fillId="0" borderId="30" xfId="73" applyFont="1" applyFill="1" applyBorder="1">
      <alignment/>
      <protection/>
    </xf>
    <xf numFmtId="4" fontId="29" fillId="0" borderId="30" xfId="73" applyNumberFormat="1" applyFont="1" applyBorder="1" applyAlignment="1">
      <alignment/>
      <protection/>
    </xf>
    <xf numFmtId="4" fontId="29" fillId="0" borderId="29" xfId="73" applyNumberFormat="1" applyFont="1" applyBorder="1" applyAlignment="1">
      <alignment/>
      <protection/>
    </xf>
    <xf numFmtId="0" fontId="29" fillId="0" borderId="51" xfId="73" applyNumberFormat="1" applyFont="1" applyFill="1" applyBorder="1" applyAlignment="1" applyProtection="1">
      <alignment horizontal="center" vertical="top"/>
      <protection/>
    </xf>
    <xf numFmtId="0" fontId="29" fillId="0" borderId="52" xfId="73" applyNumberFormat="1" applyFont="1" applyFill="1" applyBorder="1" applyAlignment="1" applyProtection="1">
      <alignment horizontal="center" vertical="top"/>
      <protection/>
    </xf>
    <xf numFmtId="0" fontId="29" fillId="0" borderId="53" xfId="73" applyNumberFormat="1" applyFont="1" applyFill="1" applyBorder="1">
      <alignment/>
      <protection/>
    </xf>
    <xf numFmtId="0" fontId="29" fillId="0" borderId="53" xfId="73" applyNumberFormat="1" applyFont="1" applyBorder="1" applyAlignment="1">
      <alignment/>
      <protection/>
    </xf>
    <xf numFmtId="4" fontId="29" fillId="0" borderId="52" xfId="73" applyNumberFormat="1" applyFont="1" applyBorder="1" applyAlignment="1">
      <alignment/>
      <protection/>
    </xf>
    <xf numFmtId="0" fontId="29" fillId="0" borderId="36" xfId="0" applyNumberFormat="1" applyFont="1" applyFill="1" applyBorder="1" applyAlignment="1" applyProtection="1">
      <alignment horizontal="center" vertical="top"/>
      <protection/>
    </xf>
    <xf numFmtId="0" fontId="29" fillId="0" borderId="37" xfId="0" applyNumberFormat="1" applyFont="1" applyFill="1" applyBorder="1" applyAlignment="1" applyProtection="1">
      <alignment horizontal="center" vertical="top"/>
      <protection/>
    </xf>
    <xf numFmtId="0" fontId="29" fillId="0" borderId="38" xfId="0" applyNumberFormat="1" applyFont="1" applyFill="1" applyBorder="1" applyAlignment="1">
      <alignment/>
    </xf>
    <xf numFmtId="0" fontId="29" fillId="0" borderId="38" xfId="0" applyNumberFormat="1" applyFont="1" applyBorder="1" applyAlignment="1">
      <alignment/>
    </xf>
    <xf numFmtId="4" fontId="29" fillId="0" borderId="37" xfId="0" applyNumberFormat="1" applyFont="1" applyBorder="1" applyAlignment="1">
      <alignment/>
    </xf>
    <xf numFmtId="0" fontId="29" fillId="0" borderId="47" xfId="0" applyNumberFormat="1" applyFont="1" applyFill="1" applyBorder="1" applyAlignment="1" applyProtection="1">
      <alignment horizontal="center" vertical="top"/>
      <protection/>
    </xf>
    <xf numFmtId="0" fontId="29" fillId="0" borderId="48" xfId="0" applyNumberFormat="1" applyFont="1" applyFill="1" applyBorder="1" applyAlignment="1" applyProtection="1">
      <alignment horizontal="center" vertical="top"/>
      <protection/>
    </xf>
    <xf numFmtId="0" fontId="29" fillId="0" borderId="49" xfId="0" applyNumberFormat="1" applyFont="1" applyFill="1" applyBorder="1" applyAlignment="1">
      <alignment/>
    </xf>
    <xf numFmtId="0" fontId="29" fillId="0" borderId="49" xfId="0" applyNumberFormat="1" applyFont="1" applyBorder="1" applyAlignment="1">
      <alignment/>
    </xf>
    <xf numFmtId="4" fontId="29" fillId="0" borderId="48" xfId="0" applyNumberFormat="1" applyFont="1" applyBorder="1" applyAlignment="1">
      <alignment/>
    </xf>
    <xf numFmtId="0" fontId="29" fillId="0" borderId="51" xfId="0" applyNumberFormat="1" applyFont="1" applyFill="1" applyBorder="1" applyAlignment="1" applyProtection="1">
      <alignment horizontal="center" vertical="top"/>
      <protection/>
    </xf>
    <xf numFmtId="0" fontId="29" fillId="0" borderId="52" xfId="0" applyNumberFormat="1" applyFont="1" applyFill="1" applyBorder="1" applyAlignment="1" applyProtection="1">
      <alignment horizontal="center" vertical="top"/>
      <protection/>
    </xf>
    <xf numFmtId="0" fontId="29" fillId="0" borderId="53" xfId="0" applyNumberFormat="1" applyFont="1" applyFill="1" applyBorder="1" applyAlignment="1">
      <alignment/>
    </xf>
    <xf numFmtId="0" fontId="29" fillId="0" borderId="53" xfId="0" applyNumberFormat="1" applyFont="1" applyBorder="1" applyAlignment="1">
      <alignment/>
    </xf>
    <xf numFmtId="4" fontId="29" fillId="0" borderId="52" xfId="0" applyNumberFormat="1" applyFont="1" applyBorder="1" applyAlignment="1">
      <alignment/>
    </xf>
    <xf numFmtId="0" fontId="27" fillId="0" borderId="55" xfId="74" applyFont="1" applyFill="1" applyBorder="1" applyProtection="1">
      <alignment/>
      <protection hidden="1" locked="0"/>
    </xf>
    <xf numFmtId="0" fontId="27" fillId="0" borderId="56" xfId="74" applyFont="1" applyFill="1" applyBorder="1" applyProtection="1">
      <alignment/>
      <protection hidden="1" locked="0"/>
    </xf>
    <xf numFmtId="0" fontId="27" fillId="0" borderId="57" xfId="74" applyFont="1" applyFill="1" applyBorder="1" applyProtection="1">
      <alignment/>
      <protection hidden="1" locked="0"/>
    </xf>
    <xf numFmtId="0" fontId="27" fillId="0" borderId="58" xfId="74" applyFont="1" applyFill="1" applyBorder="1" applyProtection="1">
      <alignment/>
      <protection hidden="1" locked="0"/>
    </xf>
    <xf numFmtId="0" fontId="27" fillId="0" borderId="59" xfId="74" applyFont="1" applyBorder="1" applyAlignment="1" applyProtection="1">
      <alignment horizontal="right"/>
      <protection hidden="1" locked="0"/>
    </xf>
    <xf numFmtId="0" fontId="27" fillId="0" borderId="61" xfId="74" applyFont="1" applyFill="1" applyBorder="1" applyProtection="1">
      <alignment/>
      <protection hidden="1" locked="0"/>
    </xf>
    <xf numFmtId="0" fontId="27" fillId="0" borderId="0" xfId="74" applyFont="1" applyBorder="1" applyProtection="1">
      <alignment/>
      <protection hidden="1" locked="0"/>
    </xf>
    <xf numFmtId="0" fontId="49" fillId="0" borderId="62" xfId="74" applyFont="1" applyBorder="1" applyAlignment="1" applyProtection="1">
      <alignment horizontal="right"/>
      <protection hidden="1" locked="0"/>
    </xf>
    <xf numFmtId="0" fontId="27" fillId="0" borderId="63" xfId="74" applyFont="1" applyFill="1" applyBorder="1" applyProtection="1">
      <alignment/>
      <protection hidden="1" locked="0"/>
    </xf>
    <xf numFmtId="0" fontId="27" fillId="0" borderId="64" xfId="74" applyFont="1" applyFill="1" applyBorder="1" applyProtection="1">
      <alignment/>
      <protection hidden="1" locked="0"/>
    </xf>
    <xf numFmtId="0" fontId="27" fillId="0" borderId="65" xfId="74" applyFont="1" applyFill="1" applyBorder="1" applyProtection="1">
      <alignment/>
      <protection hidden="1" locked="0"/>
    </xf>
    <xf numFmtId="0" fontId="27" fillId="0" borderId="66" xfId="74" applyFont="1" applyFill="1" applyBorder="1" applyProtection="1">
      <alignment/>
      <protection hidden="1" locked="0"/>
    </xf>
    <xf numFmtId="0" fontId="27" fillId="0" borderId="67" xfId="74" applyFont="1" applyBorder="1" applyAlignment="1" applyProtection="1">
      <alignment horizontal="right"/>
      <protection hidden="1" locked="0"/>
    </xf>
    <xf numFmtId="0" fontId="11" fillId="0" borderId="0" xfId="73" applyFont="1" applyAlignment="1" applyProtection="1">
      <alignment horizontal="center"/>
      <protection hidden="1" locked="0"/>
    </xf>
    <xf numFmtId="171" fontId="11" fillId="0" borderId="0" xfId="73" applyNumberFormat="1" applyFont="1" applyAlignment="1" applyProtection="1">
      <alignment horizontal="left"/>
      <protection hidden="1" locked="0"/>
    </xf>
    <xf numFmtId="4" fontId="11" fillId="0" borderId="0" xfId="73" applyNumberFormat="1" applyFont="1" applyBorder="1" applyAlignment="1" applyProtection="1">
      <alignment horizontal="right"/>
      <protection hidden="1" locked="0"/>
    </xf>
    <xf numFmtId="4" fontId="11" fillId="0" borderId="0" xfId="73" applyNumberFormat="1" applyFont="1" applyAlignment="1" applyProtection="1">
      <alignment horizontal="right"/>
      <protection hidden="1" locked="0"/>
    </xf>
    <xf numFmtId="0" fontId="5" fillId="0" borderId="68" xfId="74" applyFont="1" applyFill="1" applyBorder="1" applyAlignment="1" applyProtection="1">
      <alignment horizontal="center"/>
      <protection hidden="1" locked="0"/>
    </xf>
    <xf numFmtId="0" fontId="5" fillId="0" borderId="69" xfId="74" applyFont="1" applyFill="1" applyBorder="1" applyAlignment="1" applyProtection="1">
      <alignment horizontal="center"/>
      <protection hidden="1" locked="0"/>
    </xf>
    <xf numFmtId="0" fontId="5" fillId="0" borderId="70" xfId="74" applyFont="1" applyBorder="1" applyAlignment="1" applyProtection="1">
      <alignment horizontal="center"/>
      <protection hidden="1" locked="0"/>
    </xf>
    <xf numFmtId="0" fontId="5" fillId="0" borderId="69" xfId="74" applyFont="1" applyBorder="1" applyAlignment="1" applyProtection="1">
      <alignment horizontal="center"/>
      <protection hidden="1" locked="0"/>
    </xf>
    <xf numFmtId="0" fontId="5" fillId="0" borderId="71" xfId="74" applyFont="1" applyBorder="1" applyAlignment="1" applyProtection="1">
      <alignment horizontal="center"/>
      <protection hidden="1" locked="0"/>
    </xf>
    <xf numFmtId="0" fontId="17" fillId="0" borderId="0" xfId="0" applyFont="1" applyAlignment="1">
      <alignment/>
    </xf>
    <xf numFmtId="0" fontId="29" fillId="0" borderId="0" xfId="73" applyFont="1" applyBorder="1" applyProtection="1">
      <alignment/>
      <protection hidden="1" locked="0"/>
    </xf>
    <xf numFmtId="0" fontId="50" fillId="0" borderId="0" xfId="73" applyFont="1" applyBorder="1">
      <alignment/>
      <protection/>
    </xf>
    <xf numFmtId="0" fontId="29" fillId="0" borderId="0" xfId="73" applyFont="1" applyBorder="1">
      <alignment/>
      <protection/>
    </xf>
    <xf numFmtId="0" fontId="29" fillId="0" borderId="0" xfId="73" applyFont="1">
      <alignment/>
      <protection/>
    </xf>
    <xf numFmtId="0" fontId="29" fillId="0" borderId="44" xfId="73" applyFont="1" applyBorder="1" applyProtection="1">
      <alignment/>
      <protection hidden="1" locked="0"/>
    </xf>
    <xf numFmtId="0" fontId="5" fillId="0" borderId="73" xfId="73" applyFont="1" applyFill="1" applyBorder="1" applyAlignment="1">
      <alignment horizontal="left" vertical="top" wrapText="1"/>
      <protection/>
    </xf>
    <xf numFmtId="0" fontId="11" fillId="0" borderId="10" xfId="0" applyFont="1" applyFill="1" applyBorder="1" applyAlignment="1">
      <alignment horizontal="right" vertical="center" wrapText="1"/>
    </xf>
    <xf numFmtId="0" fontId="11" fillId="0" borderId="83" xfId="0" applyFont="1" applyFill="1" applyBorder="1" applyAlignment="1">
      <alignment horizontal="right" vertical="center"/>
    </xf>
    <xf numFmtId="0" fontId="11" fillId="0" borderId="84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5" fillId="0" borderId="83" xfId="0" applyFont="1" applyFill="1" applyBorder="1" applyAlignment="1">
      <alignment horizontal="right" vertical="center"/>
    </xf>
    <xf numFmtId="0" fontId="5" fillId="0" borderId="84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8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right" vertical="center" wrapText="1"/>
    </xf>
    <xf numFmtId="0" fontId="11" fillId="0" borderId="84" xfId="0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right" vertical="center" wrapText="1"/>
    </xf>
    <xf numFmtId="0" fontId="5" fillId="0" borderId="83" xfId="0" applyFont="1" applyFill="1" applyBorder="1" applyAlignment="1">
      <alignment horizontal="right" vertical="center" wrapText="1"/>
    </xf>
    <xf numFmtId="0" fontId="5" fillId="0" borderId="84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7" fillId="0" borderId="82" xfId="73" applyFont="1" applyFill="1" applyBorder="1" applyAlignment="1" applyProtection="1">
      <alignment horizontal="left" vertical="center" wrapText="1"/>
      <protection hidden="1" locked="0"/>
    </xf>
    <xf numFmtId="0" fontId="17" fillId="0" borderId="37" xfId="73" applyFont="1" applyFill="1" applyBorder="1" applyAlignment="1" applyProtection="1">
      <alignment horizontal="left" vertical="center" wrapText="1"/>
      <protection hidden="1" locked="0"/>
    </xf>
    <xf numFmtId="0" fontId="19" fillId="0" borderId="86" xfId="73" applyFont="1" applyFill="1" applyBorder="1" applyAlignment="1" applyProtection="1">
      <alignment horizontal="center"/>
      <protection hidden="1" locked="0"/>
    </xf>
    <xf numFmtId="0" fontId="19" fillId="0" borderId="29" xfId="73" applyFont="1" applyFill="1" applyBorder="1" applyAlignment="1" applyProtection="1">
      <alignment horizontal="center"/>
      <protection hidden="1" locked="0"/>
    </xf>
    <xf numFmtId="0" fontId="12" fillId="0" borderId="87" xfId="73" applyFont="1" applyBorder="1" applyAlignment="1" applyProtection="1">
      <alignment horizontal="center" vertical="center" textRotation="90"/>
      <protection hidden="1" locked="0"/>
    </xf>
    <xf numFmtId="0" fontId="12" fillId="0" borderId="46" xfId="73" applyFont="1" applyBorder="1" applyAlignment="1" applyProtection="1">
      <alignment horizontal="center" vertical="center" textRotation="90"/>
      <protection hidden="1" locked="0"/>
    </xf>
    <xf numFmtId="0" fontId="12" fillId="0" borderId="88" xfId="73" applyFont="1" applyBorder="1" applyAlignment="1" applyProtection="1">
      <alignment horizontal="center" vertical="center" textRotation="90"/>
      <protection hidden="1" locked="0"/>
    </xf>
    <xf numFmtId="0" fontId="17" fillId="0" borderId="87" xfId="73" applyFont="1" applyBorder="1" applyAlignment="1" applyProtection="1">
      <alignment horizontal="center" vertical="center" textRotation="90"/>
      <protection hidden="1" locked="0"/>
    </xf>
    <xf numFmtId="0" fontId="17" fillId="0" borderId="46" xfId="73" applyFont="1" applyBorder="1" applyAlignment="1" applyProtection="1">
      <alignment horizontal="center" vertical="center" textRotation="90"/>
      <protection hidden="1" locked="0"/>
    </xf>
    <xf numFmtId="0" fontId="17" fillId="0" borderId="88" xfId="73" applyFont="1" applyBorder="1" applyAlignment="1" applyProtection="1">
      <alignment horizontal="center" vertical="center" textRotation="90"/>
      <protection hidden="1" locked="0"/>
    </xf>
    <xf numFmtId="0" fontId="12" fillId="0" borderId="87" xfId="73" applyFont="1" applyBorder="1" applyAlignment="1" applyProtection="1">
      <alignment horizontal="center" vertical="center" textRotation="90" wrapText="1"/>
      <protection hidden="1" locked="0"/>
    </xf>
    <xf numFmtId="0" fontId="12" fillId="0" borderId="46" xfId="73" applyFont="1" applyBorder="1" applyAlignment="1" applyProtection="1">
      <alignment horizontal="center" vertical="center" textRotation="90" wrapText="1"/>
      <protection hidden="1" locked="0"/>
    </xf>
    <xf numFmtId="0" fontId="12" fillId="0" borderId="88" xfId="73" applyFont="1" applyBorder="1" applyAlignment="1" applyProtection="1">
      <alignment horizontal="center" vertical="center" textRotation="90" wrapText="1"/>
      <protection hidden="1" locked="0"/>
    </xf>
    <xf numFmtId="0" fontId="18" fillId="0" borderId="89" xfId="73" applyFont="1" applyBorder="1" applyAlignment="1" applyProtection="1">
      <alignment horizontal="center"/>
      <protection hidden="1" locked="0"/>
    </xf>
    <xf numFmtId="0" fontId="18" fillId="0" borderId="90" xfId="73" applyFont="1" applyBorder="1" applyAlignment="1" applyProtection="1">
      <alignment horizontal="center"/>
      <protection hidden="1" locked="0"/>
    </xf>
    <xf numFmtId="0" fontId="18" fillId="0" borderId="33" xfId="73" applyFont="1" applyBorder="1" applyAlignment="1" applyProtection="1">
      <alignment horizontal="center"/>
      <protection hidden="1" locked="0"/>
    </xf>
    <xf numFmtId="0" fontId="17" fillId="0" borderId="91" xfId="73" applyFont="1" applyBorder="1" applyAlignment="1" applyProtection="1">
      <alignment horizontal="center" vertical="center" wrapText="1"/>
      <protection hidden="1" locked="0"/>
    </xf>
    <xf numFmtId="0" fontId="17" fillId="0" borderId="88" xfId="73" applyFont="1" applyBorder="1" applyAlignment="1" applyProtection="1">
      <alignment horizontal="center" vertical="center" wrapText="1"/>
      <protection hidden="1" locked="0"/>
    </xf>
    <xf numFmtId="0" fontId="17" fillId="0" borderId="82" xfId="0" applyNumberFormat="1" applyFont="1" applyFill="1" applyBorder="1" applyAlignment="1" applyProtection="1">
      <alignment horizontal="left" vertical="center" wrapText="1"/>
      <protection hidden="1" locked="0"/>
    </xf>
    <xf numFmtId="0" fontId="17" fillId="0" borderId="37" xfId="0" applyNumberFormat="1" applyFont="1" applyFill="1" applyBorder="1" applyAlignment="1" applyProtection="1">
      <alignment horizontal="left" vertical="center" wrapText="1"/>
      <protection hidden="1" locked="0"/>
    </xf>
    <xf numFmtId="0" fontId="19" fillId="0" borderId="86" xfId="0" applyFont="1" applyFill="1" applyBorder="1" applyAlignment="1" applyProtection="1">
      <alignment horizontal="center"/>
      <protection hidden="1" locked="0"/>
    </xf>
    <xf numFmtId="0" fontId="19" fillId="0" borderId="29" xfId="0" applyFont="1" applyFill="1" applyBorder="1" applyAlignment="1" applyProtection="1">
      <alignment horizontal="center"/>
      <protection hidden="1" locked="0"/>
    </xf>
    <xf numFmtId="0" fontId="12" fillId="0" borderId="87" xfId="0" applyFont="1" applyBorder="1" applyAlignment="1" applyProtection="1">
      <alignment horizontal="center" vertical="center" textRotation="90"/>
      <protection hidden="1" locked="0"/>
    </xf>
    <xf numFmtId="0" fontId="12" fillId="0" borderId="46" xfId="0" applyFont="1" applyBorder="1" applyAlignment="1" applyProtection="1">
      <alignment horizontal="center" vertical="center" textRotation="90"/>
      <protection hidden="1" locked="0"/>
    </xf>
    <xf numFmtId="0" fontId="12" fillId="0" borderId="88" xfId="0" applyFont="1" applyBorder="1" applyAlignment="1" applyProtection="1">
      <alignment horizontal="center" vertical="center" textRotation="90"/>
      <protection hidden="1" locked="0"/>
    </xf>
    <xf numFmtId="0" fontId="17" fillId="0" borderId="87" xfId="0" applyFont="1" applyBorder="1" applyAlignment="1" applyProtection="1">
      <alignment horizontal="center" vertical="center" textRotation="90"/>
      <protection hidden="1" locked="0"/>
    </xf>
    <xf numFmtId="0" fontId="17" fillId="0" borderId="46" xfId="0" applyFont="1" applyBorder="1" applyAlignment="1" applyProtection="1">
      <alignment horizontal="center" vertical="center" textRotation="90"/>
      <protection hidden="1" locked="0"/>
    </xf>
    <xf numFmtId="0" fontId="17" fillId="0" borderId="88" xfId="0" applyFont="1" applyBorder="1" applyAlignment="1" applyProtection="1">
      <alignment horizontal="center" vertical="center" textRotation="90"/>
      <protection hidden="1" locked="0"/>
    </xf>
    <xf numFmtId="0" fontId="12" fillId="0" borderId="87" xfId="0" applyFont="1" applyBorder="1" applyAlignment="1" applyProtection="1">
      <alignment horizontal="center" vertical="center" textRotation="90" wrapText="1"/>
      <protection hidden="1" locked="0"/>
    </xf>
    <xf numFmtId="0" fontId="12" fillId="0" borderId="46" xfId="0" applyFont="1" applyBorder="1" applyAlignment="1" applyProtection="1">
      <alignment horizontal="center" vertical="center" textRotation="90" wrapText="1"/>
      <protection hidden="1" locked="0"/>
    </xf>
    <xf numFmtId="0" fontId="12" fillId="0" borderId="88" xfId="0" applyFont="1" applyBorder="1" applyAlignment="1" applyProtection="1">
      <alignment horizontal="center" vertical="center" textRotation="90" wrapText="1"/>
      <protection hidden="1" locked="0"/>
    </xf>
    <xf numFmtId="0" fontId="18" fillId="0" borderId="89" xfId="0" applyFont="1" applyBorder="1" applyAlignment="1" applyProtection="1">
      <alignment horizontal="center"/>
      <protection hidden="1" locked="0"/>
    </xf>
    <xf numFmtId="0" fontId="18" fillId="0" borderId="90" xfId="0" applyFont="1" applyBorder="1" applyAlignment="1" applyProtection="1">
      <alignment horizontal="center"/>
      <protection hidden="1" locked="0"/>
    </xf>
    <xf numFmtId="0" fontId="18" fillId="0" borderId="33" xfId="0" applyFont="1" applyBorder="1" applyAlignment="1" applyProtection="1">
      <alignment horizontal="center"/>
      <protection hidden="1" locked="0"/>
    </xf>
    <xf numFmtId="0" fontId="17" fillId="0" borderId="91" xfId="0" applyFont="1" applyBorder="1" applyAlignment="1" applyProtection="1">
      <alignment horizontal="center" vertical="center" wrapText="1"/>
      <protection hidden="1" locked="0"/>
    </xf>
    <xf numFmtId="0" fontId="17" fillId="0" borderId="88" xfId="0" applyFont="1" applyBorder="1" applyAlignment="1" applyProtection="1">
      <alignment horizontal="center" vertical="center" wrapText="1"/>
      <protection hidden="1" locked="0"/>
    </xf>
    <xf numFmtId="0" fontId="17" fillId="0" borderId="82" xfId="74" applyFont="1" applyFill="1" applyBorder="1" applyAlignment="1" applyProtection="1">
      <alignment horizontal="left" wrapText="1"/>
      <protection hidden="1" locked="0"/>
    </xf>
    <xf numFmtId="0" fontId="17" fillId="0" borderId="37" xfId="74" applyFont="1" applyFill="1" applyBorder="1" applyAlignment="1" applyProtection="1">
      <alignment horizontal="left" wrapText="1"/>
      <protection hidden="1" locked="0"/>
    </xf>
    <xf numFmtId="0" fontId="19" fillId="0" borderId="86" xfId="73" applyFont="1" applyFill="1" applyBorder="1" applyAlignment="1" applyProtection="1">
      <alignment horizontal="center"/>
      <protection hidden="1" locked="0"/>
    </xf>
    <xf numFmtId="0" fontId="19" fillId="0" borderId="29" xfId="73" applyFont="1" applyFill="1" applyBorder="1" applyAlignment="1" applyProtection="1">
      <alignment horizontal="center"/>
      <protection hidden="1" locked="0"/>
    </xf>
    <xf numFmtId="0" fontId="12" fillId="0" borderId="87" xfId="73" applyFont="1" applyBorder="1" applyAlignment="1" applyProtection="1">
      <alignment horizontal="center" vertical="center" textRotation="90"/>
      <protection hidden="1" locked="0"/>
    </xf>
    <xf numFmtId="0" fontId="12" fillId="0" borderId="46" xfId="73" applyFont="1" applyBorder="1" applyAlignment="1" applyProtection="1">
      <alignment horizontal="center" vertical="center" textRotation="90"/>
      <protection hidden="1" locked="0"/>
    </xf>
    <xf numFmtId="0" fontId="12" fillId="0" borderId="88" xfId="73" applyFont="1" applyBorder="1" applyAlignment="1" applyProtection="1">
      <alignment horizontal="center" vertical="center" textRotation="90"/>
      <protection hidden="1" locked="0"/>
    </xf>
    <xf numFmtId="0" fontId="17" fillId="0" borderId="87" xfId="73" applyFont="1" applyBorder="1" applyAlignment="1" applyProtection="1">
      <alignment horizontal="center" vertical="center" textRotation="90"/>
      <protection hidden="1" locked="0"/>
    </xf>
    <xf numFmtId="0" fontId="17" fillId="0" borderId="46" xfId="73" applyFont="1" applyBorder="1" applyAlignment="1" applyProtection="1">
      <alignment horizontal="center" vertical="center" textRotation="90"/>
      <protection hidden="1" locked="0"/>
    </xf>
    <xf numFmtId="0" fontId="17" fillId="0" borderId="88" xfId="73" applyFont="1" applyBorder="1" applyAlignment="1" applyProtection="1">
      <alignment horizontal="center" vertical="center" textRotation="90"/>
      <protection hidden="1" locked="0"/>
    </xf>
    <xf numFmtId="0" fontId="12" fillId="0" borderId="87" xfId="73" applyFont="1" applyBorder="1" applyAlignment="1" applyProtection="1">
      <alignment horizontal="center" vertical="center" textRotation="90" wrapText="1"/>
      <protection hidden="1" locked="0"/>
    </xf>
    <xf numFmtId="0" fontId="12" fillId="0" borderId="46" xfId="73" applyFont="1" applyBorder="1" applyAlignment="1" applyProtection="1">
      <alignment horizontal="center" vertical="center" textRotation="90" wrapText="1"/>
      <protection hidden="1" locked="0"/>
    </xf>
    <xf numFmtId="0" fontId="12" fillId="0" borderId="88" xfId="73" applyFont="1" applyBorder="1" applyAlignment="1" applyProtection="1">
      <alignment horizontal="center" vertical="center" textRotation="90" wrapText="1"/>
      <protection hidden="1" locked="0"/>
    </xf>
    <xf numFmtId="0" fontId="18" fillId="0" borderId="89" xfId="73" applyFont="1" applyBorder="1" applyAlignment="1" applyProtection="1">
      <alignment horizontal="center"/>
      <protection hidden="1" locked="0"/>
    </xf>
    <xf numFmtId="0" fontId="18" fillId="0" borderId="90" xfId="73" applyFont="1" applyBorder="1" applyAlignment="1" applyProtection="1">
      <alignment horizontal="center"/>
      <protection hidden="1" locked="0"/>
    </xf>
    <xf numFmtId="0" fontId="18" fillId="0" borderId="33" xfId="73" applyFont="1" applyBorder="1" applyAlignment="1" applyProtection="1">
      <alignment horizontal="center"/>
      <protection hidden="1" locked="0"/>
    </xf>
    <xf numFmtId="0" fontId="17" fillId="0" borderId="91" xfId="73" applyFont="1" applyBorder="1" applyAlignment="1" applyProtection="1">
      <alignment horizontal="center" vertical="center" wrapText="1"/>
      <protection hidden="1" locked="0"/>
    </xf>
    <xf numFmtId="0" fontId="17" fillId="0" borderId="88" xfId="73" applyFont="1" applyBorder="1" applyAlignment="1" applyProtection="1">
      <alignment horizontal="center" vertical="center" wrapText="1"/>
      <protection hidden="1" locked="0"/>
    </xf>
    <xf numFmtId="0" fontId="31" fillId="0" borderId="70" xfId="74" applyFont="1" applyFill="1" applyBorder="1" applyAlignment="1" applyProtection="1">
      <alignment horizontal="center"/>
      <protection hidden="1" locked="0"/>
    </xf>
    <xf numFmtId="0" fontId="27" fillId="0" borderId="70" xfId="74" applyFont="1" applyBorder="1" applyAlignment="1" applyProtection="1">
      <alignment horizontal="center" vertical="center" textRotation="90"/>
      <protection hidden="1" locked="0"/>
    </xf>
    <xf numFmtId="0" fontId="29" fillId="0" borderId="70" xfId="74" applyFont="1" applyBorder="1" applyAlignment="1" applyProtection="1">
      <alignment horizontal="center" vertical="center" textRotation="90"/>
      <protection hidden="1" locked="0"/>
    </xf>
    <xf numFmtId="0" fontId="27" fillId="0" borderId="70" xfId="74" applyFont="1" applyBorder="1" applyAlignment="1" applyProtection="1">
      <alignment horizontal="center" vertical="center" textRotation="90" wrapText="1"/>
      <protection hidden="1" locked="0"/>
    </xf>
    <xf numFmtId="0" fontId="30" fillId="0" borderId="92" xfId="74" applyFont="1" applyBorder="1" applyAlignment="1" applyProtection="1">
      <alignment horizontal="center"/>
      <protection hidden="1" locked="0"/>
    </xf>
    <xf numFmtId="0" fontId="29" fillId="0" borderId="93" xfId="74" applyFont="1" applyBorder="1" applyAlignment="1" applyProtection="1">
      <alignment horizontal="center" vertical="center" wrapText="1"/>
      <protection hidden="1" locked="0"/>
    </xf>
    <xf numFmtId="0" fontId="27" fillId="0" borderId="93" xfId="74" applyFont="1" applyBorder="1" applyAlignment="1" applyProtection="1">
      <alignment horizontal="center" vertical="center" wrapText="1"/>
      <protection hidden="1" locked="0"/>
    </xf>
    <xf numFmtId="0" fontId="5" fillId="0" borderId="70" xfId="74" applyFont="1" applyFill="1" applyBorder="1" applyAlignment="1" applyProtection="1">
      <alignment horizontal="center"/>
      <protection hidden="1" locked="0"/>
    </xf>
    <xf numFmtId="0" fontId="49" fillId="0" borderId="92" xfId="74" applyFont="1" applyBorder="1" applyAlignment="1" applyProtection="1">
      <alignment horizontal="center"/>
      <protection hidden="1"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Äåķåęķūé [0]_laroux" xfId="33"/>
    <cellStyle name="Äåķåęķūé_laroux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omma 3" xfId="47"/>
    <cellStyle name="Currency" xfId="48"/>
    <cellStyle name="Currency [0]" xfId="49"/>
    <cellStyle name="Date" xfId="50"/>
    <cellStyle name="Dezimal [0]_Compiling Utility Macros" xfId="51"/>
    <cellStyle name="Dezimal_Compiling Utility Macros" xfId="52"/>
    <cellStyle name="Divider" xfId="53"/>
    <cellStyle name="Explanatory Text" xfId="54"/>
    <cellStyle name="Fixed" xfId="55"/>
    <cellStyle name="Good" xfId="56"/>
    <cellStyle name="Heading 1" xfId="57"/>
    <cellStyle name="Heading 2" xfId="58"/>
    <cellStyle name="Heading 3" xfId="59"/>
    <cellStyle name="Heading 4" xfId="60"/>
    <cellStyle name="Heading1" xfId="61"/>
    <cellStyle name="Heading2" xfId="62"/>
    <cellStyle name="Headline I" xfId="63"/>
    <cellStyle name="Headline II" xfId="64"/>
    <cellStyle name="Headline III" xfId="65"/>
    <cellStyle name="Hyperlink 2" xfId="66"/>
    <cellStyle name="Input" xfId="67"/>
    <cellStyle name="Īįū÷ķūé_laroux" xfId="68"/>
    <cellStyle name="Linked Cell" xfId="69"/>
    <cellStyle name="Neutral" xfId="70"/>
    <cellStyle name="Normaali_light-98_gun" xfId="71"/>
    <cellStyle name="Normal 2" xfId="72"/>
    <cellStyle name="Normal 2 2" xfId="73"/>
    <cellStyle name="Normal 2 2 2" xfId="74"/>
    <cellStyle name="Normal 2_Jelgavas_slimnica_09.09.2009._Ar_formulam" xfId="75"/>
    <cellStyle name="Normal 3" xfId="76"/>
    <cellStyle name="Normal 4" xfId="77"/>
    <cellStyle name="Normal 5" xfId="78"/>
    <cellStyle name="Normal 6" xfId="79"/>
    <cellStyle name="Normal_Dz.Nr1" xfId="80"/>
    <cellStyle name="Normal_RS_spec_vent_17.05" xfId="81"/>
    <cellStyle name="Normal_tame" xfId="82"/>
    <cellStyle name="Note" xfId="83"/>
    <cellStyle name="Output" xfId="84"/>
    <cellStyle name="Parastais 2" xfId="85"/>
    <cellStyle name="Parastais_EL eka+AF8-2" xfId="86"/>
    <cellStyle name="Percent" xfId="87"/>
    <cellStyle name="Percent 2" xfId="88"/>
    <cellStyle name="Percent 3" xfId="89"/>
    <cellStyle name="Percent 4" xfId="90"/>
    <cellStyle name="Position" xfId="91"/>
    <cellStyle name="Standard_Anpassen der Amortisation" xfId="92"/>
    <cellStyle name="Style 1" xfId="93"/>
    <cellStyle name="Style 2" xfId="94"/>
    <cellStyle name="Title" xfId="95"/>
    <cellStyle name="Total" xfId="96"/>
    <cellStyle name="Unit" xfId="97"/>
    <cellStyle name="Währung [0]_Compiling Utility Macros" xfId="98"/>
    <cellStyle name="Währung_Compiling Utility Macros" xfId="99"/>
    <cellStyle name="Warning Text" xfId="100"/>
    <cellStyle name="Обычный_Jelgavas_сметы-конкурс" xfId="101"/>
    <cellStyle name="Процентный_Tame BS AUE" xfId="102"/>
    <cellStyle name="Стиль 1" xfId="103"/>
    <cellStyle name="Финансовый_Tame BS AUE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Kesko%20Agro,%20Riga\target%20price%20blanc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tametajs\Local%20Settings\Temporary%20Internet%20Files\Content.IE5\9Y8Z09SM\Ts-3142_Valmiera_Purva_iel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tametajs\Local%20Settings\Temporary%20Internet%20Files\Content.IE5\9Y8Z09SM\Ts-3142_Valmiera_Purva_iel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arbs\Darbs_Majasdarbi\2013_Projekti\Tames\Ielu_apgaisme_Liegi\Documents%20and%20Settings\tametajs\Local%20Settings\Temporary%20Internet%20Files\Content.IE5\9Y8Z09SM\Ts-3142_Valmiera_Purva_iel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O-TAMESANA\Sandras%20dokumenti\Users\Laptop\Desktop\Documents%20and%20Settings\user\My%20Documents\tamesana2\KK\dampeli\tames\ABC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gars\sandra%20doc\Documents%20and%20Settings\Edza\My%20Documents\Sandra%20Doc\Tamesana\ARPLAN\ALFA2\Tames\arhivsVKBMS\ABC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lexander\AD-ALUNA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uvefekts\004_Objekti\12_Irlava\Irlava_Tame\Irlavas_soc_majas_tame_org-attiecin_iz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uvefekts\004_Objekti\12_Irlava\Irlava_Tame\Irlavas_soc_majas_tame_org-attiecin_iz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rbs\Darbs_Majasdarbi\2013_Projekti\Tames\Ielu_apgaisme_Liegi\Buvefekts\004_Objekti\12_Irlava\Irlava_Tame\Irlavas_soc_majas_tame_org-attiecin_iz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D-SLIMNIC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D\TDS\Sipele_iela\Apdare\Tame_Sipeles_iela_apdare_org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D\TDS\Sipele_iela\Apdare\Tame_Sipeles_iela_apdare_org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Raimonds\AppData\Local\Microsoft\Windows\Temporary%20Internet%20Files\Content.Outlook\0RU72PUQ\Tame%20Smiltene%20PV%20SC%2011042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gars\sandra%20doc\Documents%20and%20Settings\Edza\My%20Documents\Sandra%20Doc\Tamesana\Ekodienests\Madonas_kulturas_nams\Madona_AK_28_08_2006_ST_klient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ul1"/>
      <sheetName val="Taul2"/>
      <sheetName val="Taul3"/>
      <sheetName val="Taul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N1" t="str">
            <v>Dat.xls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N1" t="str">
            <v>Dat.xls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Pas"/>
      <sheetName val="Z"/>
      <sheetName val="M"/>
      <sheetName val="UK"/>
      <sheetName val="VA"/>
      <sheetName val="EL"/>
      <sheetName val="VS"/>
      <sheetName val="UKT"/>
      <sheetName val="Budžets"/>
      <sheetName val="CT"/>
      <sheetName val="ES"/>
      <sheetName val="Summary AB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Pas"/>
      <sheetName val="Z"/>
      <sheetName val="M"/>
      <sheetName val="UK"/>
      <sheetName val="VA"/>
      <sheetName val="EL"/>
      <sheetName val="VS"/>
      <sheetName val="UKT"/>
      <sheetName val="Budžets"/>
      <sheetName val="CT"/>
      <sheetName val="ES"/>
      <sheetName val="Summary AB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āme-piedāvājums"/>
      <sheetName val="Tāme-līgums"/>
      <sheetName val="Tāme-titu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sav."/>
      <sheetName val="1.Būvl."/>
      <sheetName val="2.Dem."/>
      <sheetName val="3.Pam."/>
      <sheetName val="4.Fasā."/>
      <sheetName val="5.Jumts"/>
      <sheetName val="6.Logi-Ārdurv."/>
      <sheetName val="7.Iekš.apd."/>
      <sheetName val="8.Iekš.inžen."/>
      <sheetName val="9.Vājstr."/>
      <sheetName val="10.Elektr."/>
      <sheetName val="11.Apku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psav."/>
      <sheetName val="1.Būvl."/>
      <sheetName val="2.Dem."/>
      <sheetName val="3.Pam."/>
      <sheetName val="4.Fasā."/>
      <sheetName val="5.Jumts"/>
      <sheetName val="6.Logi-Ārdurv."/>
      <sheetName val="7.Iekš.apd."/>
      <sheetName val="8.Iekš.inžen."/>
      <sheetName val="9.Vājstr."/>
      <sheetName val="10.Elektr."/>
      <sheetName val="11.Apkur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psav."/>
      <sheetName val="1.Būvl."/>
      <sheetName val="2.Dem."/>
      <sheetName val="3.Pam."/>
      <sheetName val="4.Fasā."/>
      <sheetName val="5.Jumts"/>
      <sheetName val="6.Logi-Ārdurv."/>
      <sheetName val="7.Iekš.apd."/>
      <sheetName val="8.Iekš.inžen."/>
      <sheetName val="9.Vājstr."/>
      <sheetName val="10.Elektr."/>
      <sheetName val="11.Apkur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kts F.2"/>
      <sheetName val="II.etaps"/>
      <sheetName val="II.etaps (1)"/>
      <sheetName val="II.etaps (2)"/>
      <sheetName val="III. kārta"/>
      <sheetName val="Apliecinājums"/>
      <sheetName val="Tāme-titul"/>
      <sheetName val="P.-n. akts"/>
      <sheetName val="Pārskats-2.kārta"/>
      <sheetName val="Pārskats-3.kārta "/>
      <sheetName val="Sheet2"/>
      <sheetName val="Sheet3"/>
      <sheetName val="Pārskat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pējā"/>
      <sheetName val="Tit."/>
      <sheetName val="Fasāde, dažādi d."/>
      <sheetName val="1.stāvs"/>
      <sheetName val="2.stāvs"/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pējā"/>
      <sheetName val="Tit."/>
      <sheetName val="Fasāde, dažādi d."/>
      <sheetName val="1.stāvs"/>
      <sheetName val="2.stāvs"/>
      <sheetName val="Shee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Saturs"/>
      <sheetName val="Paskaidrojuma raksts"/>
      <sheetName val="Koptāme"/>
      <sheetName val="Kopsavilkuma aprēķins"/>
      <sheetName val="Lokālās tāmes"/>
      <sheetName val="Lokala tāme IT"/>
      <sheetName val="Lokālā tāme EL"/>
      <sheetName val="Darbu apjomi"/>
      <sheetName val="Darbu apjomi I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aks"/>
      <sheetName val="Paskaidrojums"/>
      <sheetName val="Koptāme"/>
      <sheetName val="Tāme Nr.1"/>
      <sheetName val="Tāme Nr.2"/>
      <sheetName val="Tāme Nr.3"/>
      <sheetName val="Tāme N.4"/>
      <sheetName val="M"/>
      <sheetName val="Tāme Nr.5"/>
      <sheetName val="Tāme Nr.6"/>
      <sheetName val="Tāme Nr.7"/>
      <sheetName val="Z"/>
      <sheetName val="Tāme Nr.8"/>
      <sheetName val="Tāme Nr.9"/>
      <sheetName val="Tāme Nr.10"/>
      <sheetName val="Tāme Nr.11"/>
      <sheetName val="Tāme Nr.12"/>
      <sheetName val="Tāme Nr.13"/>
      <sheetName val="Tāme Nr.14"/>
      <sheetName val="Tāme Nr_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N48"/>
  <sheetViews>
    <sheetView zoomScale="85" zoomScaleNormal="85" zoomScalePageLayoutView="0" workbookViewId="0" topLeftCell="A1">
      <selection activeCell="L31" sqref="L31"/>
    </sheetView>
  </sheetViews>
  <sheetFormatPr defaultColWidth="9.140625" defaultRowHeight="12.75"/>
  <cols>
    <col min="1" max="1" width="4.421875" style="2" customWidth="1"/>
    <col min="2" max="2" width="6.00390625" style="2" bestFit="1" customWidth="1"/>
    <col min="3" max="3" width="8.28125" style="2" customWidth="1"/>
    <col min="4" max="4" width="42.57421875" style="2" customWidth="1"/>
    <col min="5" max="9" width="13.00390625" style="2" customWidth="1"/>
    <col min="10" max="10" width="9.140625" style="2" customWidth="1"/>
    <col min="11" max="11" width="41.7109375" style="2" bestFit="1" customWidth="1"/>
    <col min="12" max="12" width="13.00390625" style="2" customWidth="1"/>
    <col min="13" max="16384" width="9.140625" style="2" customWidth="1"/>
  </cols>
  <sheetData>
    <row r="1" ht="13.5">
      <c r="B1" s="1"/>
    </row>
    <row r="2" spans="2:4" ht="13.5">
      <c r="B2" s="1"/>
      <c r="C2" s="3" t="s">
        <v>0</v>
      </c>
      <c r="D2" s="4" t="s">
        <v>1</v>
      </c>
    </row>
    <row r="3" spans="2:4" ht="13.5">
      <c r="B3" s="1"/>
      <c r="C3" s="3" t="s">
        <v>2</v>
      </c>
      <c r="D3" s="4" t="s">
        <v>3</v>
      </c>
    </row>
    <row r="4" spans="2:4" ht="13.5">
      <c r="B4" s="1"/>
      <c r="C4" s="5"/>
      <c r="D4" s="5"/>
    </row>
    <row r="5" spans="2:4" ht="13.5">
      <c r="B5" s="1"/>
      <c r="C5" s="3" t="s">
        <v>4</v>
      </c>
      <c r="D5" s="4"/>
    </row>
    <row r="6" spans="3:12" s="6" customFormat="1" ht="12.75" customHeight="1">
      <c r="C6" s="5"/>
      <c r="D6" s="5"/>
      <c r="E6" s="7"/>
      <c r="F6" s="7"/>
      <c r="G6" s="7"/>
      <c r="H6" s="7"/>
      <c r="I6" s="8"/>
      <c r="L6" s="8"/>
    </row>
    <row r="7" spans="5:12" s="6" customFormat="1" ht="20.25">
      <c r="E7" s="9" t="s">
        <v>5</v>
      </c>
      <c r="I7" s="10"/>
      <c r="L7" s="10"/>
    </row>
    <row r="8" s="6" customFormat="1" ht="20.25">
      <c r="D8" s="11"/>
    </row>
    <row r="9" spans="5:12" s="6" customFormat="1" ht="12.75" customHeight="1">
      <c r="E9" s="12"/>
      <c r="F9" s="12"/>
      <c r="H9" s="13" t="s">
        <v>6</v>
      </c>
      <c r="I9" s="14">
        <f>E32</f>
        <v>0</v>
      </c>
      <c r="L9" s="14"/>
    </row>
    <row r="10" spans="8:12" s="6" customFormat="1" ht="12.75" customHeight="1">
      <c r="H10" s="13" t="s">
        <v>7</v>
      </c>
      <c r="I10" s="14">
        <f>I25</f>
        <v>0</v>
      </c>
      <c r="L10" s="14"/>
    </row>
    <row r="11" spans="3:4" s="6" customFormat="1" ht="12.75" customHeight="1">
      <c r="C11" s="1" t="s">
        <v>8</v>
      </c>
      <c r="D11" s="15"/>
    </row>
    <row r="12" spans="7:8" s="6" customFormat="1" ht="12.75" customHeight="1">
      <c r="G12" s="16"/>
      <c r="H12" s="17"/>
    </row>
    <row r="13" spans="2:12" s="6" customFormat="1" ht="12.75" customHeight="1">
      <c r="B13" s="681" t="s">
        <v>9</v>
      </c>
      <c r="C13" s="681" t="s">
        <v>10</v>
      </c>
      <c r="D13" s="681" t="s">
        <v>11</v>
      </c>
      <c r="E13" s="681" t="s">
        <v>12</v>
      </c>
      <c r="F13" s="689" t="s">
        <v>13</v>
      </c>
      <c r="G13" s="689"/>
      <c r="H13" s="689"/>
      <c r="I13" s="681" t="s">
        <v>14</v>
      </c>
      <c r="K13" s="681" t="s">
        <v>11</v>
      </c>
      <c r="L13" s="681" t="s">
        <v>12</v>
      </c>
    </row>
    <row r="14" spans="2:12" s="6" customFormat="1" ht="27">
      <c r="B14" s="682"/>
      <c r="C14" s="682"/>
      <c r="D14" s="682"/>
      <c r="E14" s="682"/>
      <c r="F14" s="19" t="s">
        <v>15</v>
      </c>
      <c r="G14" s="19" t="s">
        <v>16</v>
      </c>
      <c r="H14" s="19" t="s">
        <v>17</v>
      </c>
      <c r="I14" s="682"/>
      <c r="K14" s="682"/>
      <c r="L14" s="682"/>
    </row>
    <row r="15" spans="2:12" s="22" customFormat="1" ht="11.25" customHeight="1">
      <c r="B15" s="20">
        <v>1</v>
      </c>
      <c r="C15" s="21">
        <v>2</v>
      </c>
      <c r="D15" s="21">
        <v>3</v>
      </c>
      <c r="E15" s="21">
        <v>4</v>
      </c>
      <c r="F15" s="21">
        <v>5</v>
      </c>
      <c r="G15" s="21">
        <v>6</v>
      </c>
      <c r="H15" s="21">
        <v>7</v>
      </c>
      <c r="I15" s="21">
        <v>8</v>
      </c>
      <c r="K15" s="20">
        <v>3</v>
      </c>
      <c r="L15" s="20"/>
    </row>
    <row r="16" spans="2:12" s="6" customFormat="1" ht="6.75" customHeight="1">
      <c r="B16" s="23"/>
      <c r="C16" s="24"/>
      <c r="D16" s="24"/>
      <c r="E16" s="24"/>
      <c r="F16" s="24"/>
      <c r="G16" s="24"/>
      <c r="H16" s="24"/>
      <c r="I16" s="24"/>
      <c r="K16" s="23"/>
      <c r="L16" s="23"/>
    </row>
    <row r="17" spans="2:12" s="6" customFormat="1" ht="12.75" customHeight="1">
      <c r="B17" s="25">
        <v>1</v>
      </c>
      <c r="C17" s="25">
        <v>1</v>
      </c>
      <c r="D17" s="26" t="str">
        <f>1!I7</f>
        <v>Būvlaukums</v>
      </c>
      <c r="E17" s="27">
        <f>1!Q27</f>
        <v>0</v>
      </c>
      <c r="F17" s="28">
        <f>1!N27</f>
        <v>0</v>
      </c>
      <c r="G17" s="28">
        <f>1!O27</f>
        <v>0</v>
      </c>
      <c r="H17" s="28">
        <f>1!P27</f>
        <v>0</v>
      </c>
      <c r="I17" s="29">
        <f>1!M25</f>
        <v>0</v>
      </c>
      <c r="K17" s="26" t="str">
        <f>1!I7</f>
        <v>Būvlaukums</v>
      </c>
      <c r="L17" s="30">
        <f>1!Q10</f>
        <v>0</v>
      </c>
    </row>
    <row r="18" spans="2:12" s="6" customFormat="1" ht="12.75" customHeight="1">
      <c r="B18" s="25">
        <v>2</v>
      </c>
      <c r="C18" s="25">
        <v>2</v>
      </c>
      <c r="D18" s="26" t="str">
        <f>2!I7</f>
        <v>Demontāžas darbi</v>
      </c>
      <c r="E18" s="27">
        <f>2!Q34</f>
        <v>0</v>
      </c>
      <c r="F18" s="28">
        <f>2!N34</f>
        <v>0</v>
      </c>
      <c r="G18" s="28">
        <f>2!O34</f>
        <v>0</v>
      </c>
      <c r="H18" s="28">
        <f>2!P34</f>
        <v>0</v>
      </c>
      <c r="I18" s="29">
        <f>2!M32</f>
        <v>0</v>
      </c>
      <c r="K18" s="31" t="str">
        <f>2!I7</f>
        <v>Demontāžas darbi</v>
      </c>
      <c r="L18" s="30">
        <f>2!Q10</f>
        <v>0</v>
      </c>
    </row>
    <row r="19" spans="2:12" s="6" customFormat="1" ht="12.75" customHeight="1">
      <c r="B19" s="25">
        <v>3</v>
      </c>
      <c r="C19" s="25">
        <v>3</v>
      </c>
      <c r="D19" s="26" t="str">
        <f>3!I7</f>
        <v>Iekšējā apdare</v>
      </c>
      <c r="E19" s="29">
        <f>3!Q88</f>
        <v>0</v>
      </c>
      <c r="F19" s="28">
        <f>3!N88</f>
        <v>0</v>
      </c>
      <c r="G19" s="28">
        <f>3!O88</f>
        <v>0</v>
      </c>
      <c r="H19" s="28">
        <f>3!P88</f>
        <v>0</v>
      </c>
      <c r="I19" s="29">
        <f>3!M86</f>
        <v>0</v>
      </c>
      <c r="K19" s="31" t="str">
        <f>3!I7</f>
        <v>Iekšējā apdare</v>
      </c>
      <c r="L19" s="30">
        <f>3!Q94</f>
        <v>0</v>
      </c>
    </row>
    <row r="20" spans="2:12" s="6" customFormat="1" ht="12.75" customHeight="1">
      <c r="B20" s="25">
        <v>4</v>
      </c>
      <c r="C20" s="25">
        <v>4</v>
      </c>
      <c r="D20" s="31" t="str">
        <f>4!I7</f>
        <v>Elektromontāžas darbi.</v>
      </c>
      <c r="E20" s="29">
        <f>4!Q47</f>
        <v>0</v>
      </c>
      <c r="F20" s="28">
        <f>4!N47</f>
        <v>0</v>
      </c>
      <c r="G20" s="28">
        <f>4!O47</f>
        <v>0</v>
      </c>
      <c r="H20" s="28">
        <f>4!P47</f>
        <v>0</v>
      </c>
      <c r="I20" s="29">
        <f>4!M45</f>
        <v>0</v>
      </c>
      <c r="K20" s="31" t="str">
        <f>D20</f>
        <v>Elektromontāžas darbi.</v>
      </c>
      <c r="L20" s="30">
        <f>4!Q53</f>
        <v>0</v>
      </c>
    </row>
    <row r="21" spans="2:12" s="6" customFormat="1" ht="12.75" customHeight="1">
      <c r="B21" s="25">
        <v>5</v>
      </c>
      <c r="C21" s="25">
        <v>5</v>
      </c>
      <c r="D21" s="31" t="str">
        <f>5!I7</f>
        <v>Ūdensapgādes un kanalizācijas montāžas darbi.</v>
      </c>
      <c r="E21" s="29">
        <f>5!Q41</f>
        <v>0</v>
      </c>
      <c r="F21" s="28">
        <f>5!N41</f>
        <v>0</v>
      </c>
      <c r="G21" s="28">
        <f>5!O41</f>
        <v>0</v>
      </c>
      <c r="H21" s="28">
        <f>5!P41</f>
        <v>0</v>
      </c>
      <c r="I21" s="29">
        <f>5!M39</f>
        <v>0</v>
      </c>
      <c r="K21" s="31" t="str">
        <f>D21</f>
        <v>Ūdensapgādes un kanalizācijas montāžas darbi.</v>
      </c>
      <c r="L21" s="30">
        <f>5!Q47</f>
        <v>0</v>
      </c>
    </row>
    <row r="22" spans="2:12" s="6" customFormat="1" ht="12.75" customHeight="1">
      <c r="B22" s="25">
        <v>6</v>
      </c>
      <c r="C22" s="25">
        <v>6</v>
      </c>
      <c r="D22" s="31" t="str">
        <f>6!I7</f>
        <v>Apkures un ventilācijas montāžas darbi.</v>
      </c>
      <c r="E22" s="29">
        <f>6!Q33</f>
        <v>0</v>
      </c>
      <c r="F22" s="28">
        <f>6!N33</f>
        <v>0</v>
      </c>
      <c r="G22" s="28">
        <f>6!O33</f>
        <v>0</v>
      </c>
      <c r="H22" s="28">
        <f>6!P33</f>
        <v>0</v>
      </c>
      <c r="I22" s="29">
        <f>6!M31</f>
        <v>0</v>
      </c>
      <c r="K22" s="31" t="str">
        <f>D22</f>
        <v>Apkures un ventilācijas montāžas darbi.</v>
      </c>
      <c r="L22" s="30">
        <f>6!Q39</f>
        <v>0</v>
      </c>
    </row>
    <row r="23" spans="2:12" s="6" customFormat="1" ht="12.75" customHeight="1">
      <c r="B23" s="25">
        <v>7</v>
      </c>
      <c r="C23" s="25">
        <v>7</v>
      </c>
      <c r="D23" s="31" t="s">
        <v>237</v>
      </c>
      <c r="E23" s="27">
        <f>7!Q21</f>
        <v>0</v>
      </c>
      <c r="F23" s="28">
        <f>7!N21</f>
        <v>0</v>
      </c>
      <c r="G23" s="28">
        <f>7!O21</f>
        <v>0</v>
      </c>
      <c r="H23" s="28">
        <f>7!P21</f>
        <v>0</v>
      </c>
      <c r="I23" s="29">
        <f>7!M19</f>
        <v>0</v>
      </c>
      <c r="K23" s="31" t="s">
        <v>237</v>
      </c>
      <c r="L23" s="30">
        <f>7!Q27</f>
        <v>0</v>
      </c>
    </row>
    <row r="24" spans="2:12" s="6" customFormat="1" ht="12.75" customHeight="1">
      <c r="B24" s="32"/>
      <c r="C24" s="18"/>
      <c r="D24" s="33"/>
      <c r="E24" s="29"/>
      <c r="F24" s="29"/>
      <c r="G24" s="29"/>
      <c r="H24" s="29"/>
      <c r="I24" s="29"/>
      <c r="L24" s="30"/>
    </row>
    <row r="25" spans="2:12" s="6" customFormat="1" ht="12.75" customHeight="1">
      <c r="B25" s="683" t="s">
        <v>18</v>
      </c>
      <c r="C25" s="684"/>
      <c r="D25" s="685"/>
      <c r="E25" s="34">
        <f>SUM(E17:E23)</f>
        <v>0</v>
      </c>
      <c r="F25" s="35">
        <f>SUM(F17:F24)</f>
        <v>0</v>
      </c>
      <c r="G25" s="36">
        <f>SUM(G17:G24)</f>
        <v>0</v>
      </c>
      <c r="H25" s="36">
        <f>SUM(H17:H24)</f>
        <v>0</v>
      </c>
      <c r="I25" s="34">
        <f>SUM(I17:I24)</f>
        <v>0</v>
      </c>
      <c r="L25" s="34">
        <f>SUM(L17:L24)</f>
        <v>0</v>
      </c>
    </row>
    <row r="26" spans="2:12" s="6" customFormat="1" ht="12.75" customHeight="1">
      <c r="B26" s="686" t="s">
        <v>19</v>
      </c>
      <c r="C26" s="687"/>
      <c r="D26" s="688"/>
      <c r="E26" s="37">
        <f>E25*0.03</f>
        <v>0</v>
      </c>
      <c r="F26" s="38"/>
      <c r="G26" s="38"/>
      <c r="H26" s="38"/>
      <c r="I26" s="38"/>
      <c r="L26" s="38"/>
    </row>
    <row r="27" spans="2:12" s="6" customFormat="1" ht="12.75" customHeight="1">
      <c r="B27" s="686" t="s">
        <v>20</v>
      </c>
      <c r="C27" s="687"/>
      <c r="D27" s="688"/>
      <c r="E27" s="37">
        <f>E25*0.07</f>
        <v>0</v>
      </c>
      <c r="F27" s="38"/>
      <c r="G27" s="38"/>
      <c r="H27" s="38"/>
      <c r="I27" s="38"/>
      <c r="L27" s="38"/>
    </row>
    <row r="28" spans="2:12" s="6" customFormat="1" ht="12.75" customHeight="1">
      <c r="B28" s="686" t="s">
        <v>21</v>
      </c>
      <c r="C28" s="687"/>
      <c r="D28" s="688"/>
      <c r="E28" s="37">
        <f>F25*0.2409</f>
        <v>0</v>
      </c>
      <c r="F28" s="38"/>
      <c r="G28" s="38"/>
      <c r="H28" s="38"/>
      <c r="I28" s="38"/>
      <c r="L28" s="38"/>
    </row>
    <row r="29" spans="2:12" s="6" customFormat="1" ht="12.75" customHeight="1">
      <c r="B29" s="674" t="s">
        <v>22</v>
      </c>
      <c r="C29" s="674"/>
      <c r="D29" s="674"/>
      <c r="E29" s="39">
        <f>SUM(E26:E28)</f>
        <v>0</v>
      </c>
      <c r="F29" s="38"/>
      <c r="G29" s="38"/>
      <c r="H29" s="38"/>
      <c r="I29" s="38"/>
      <c r="L29" s="38"/>
    </row>
    <row r="30" spans="2:5" s="6" customFormat="1" ht="12.75" customHeight="1">
      <c r="B30" s="675" t="s">
        <v>23</v>
      </c>
      <c r="C30" s="676"/>
      <c r="D30" s="677"/>
      <c r="E30" s="40">
        <f>SUM(E25+E29)</f>
        <v>0</v>
      </c>
    </row>
    <row r="31" spans="2:5" s="6" customFormat="1" ht="12.75" customHeight="1">
      <c r="B31" s="678" t="s">
        <v>24</v>
      </c>
      <c r="C31" s="679"/>
      <c r="D31" s="680"/>
      <c r="E31" s="41">
        <f>E30*0.21</f>
        <v>0</v>
      </c>
    </row>
    <row r="32" spans="2:12" s="6" customFormat="1" ht="12.75" customHeight="1">
      <c r="B32" s="675" t="s">
        <v>25</v>
      </c>
      <c r="C32" s="676"/>
      <c r="D32" s="677"/>
      <c r="E32" s="40">
        <f>SUM(E30:E31)</f>
        <v>0</v>
      </c>
      <c r="L32" s="38"/>
    </row>
    <row r="39" spans="12:14" ht="13.5">
      <c r="L39" s="42"/>
      <c r="M39" s="42"/>
      <c r="N39" s="42"/>
    </row>
    <row r="40" spans="12:14" ht="13.5">
      <c r="L40" s="42"/>
      <c r="M40" s="42"/>
      <c r="N40" s="42"/>
    </row>
    <row r="42" ht="13.5">
      <c r="D42" s="4"/>
    </row>
    <row r="43" ht="13.5">
      <c r="D43" s="4"/>
    </row>
    <row r="44" ht="13.5">
      <c r="D44" s="4"/>
    </row>
    <row r="45" ht="13.5">
      <c r="D45" s="4"/>
    </row>
    <row r="46" ht="13.5">
      <c r="D46" s="4"/>
    </row>
    <row r="48" ht="13.5">
      <c r="D48" s="4"/>
    </row>
  </sheetData>
  <sheetProtection/>
  <mergeCells count="16">
    <mergeCell ref="B13:B14"/>
    <mergeCell ref="C13:C14"/>
    <mergeCell ref="D13:D14"/>
    <mergeCell ref="E13:E14"/>
    <mergeCell ref="F13:H13"/>
    <mergeCell ref="I13:I14"/>
    <mergeCell ref="B29:D29"/>
    <mergeCell ref="B30:D30"/>
    <mergeCell ref="B31:D31"/>
    <mergeCell ref="B32:D32"/>
    <mergeCell ref="K13:K14"/>
    <mergeCell ref="L13:L14"/>
    <mergeCell ref="B25:D25"/>
    <mergeCell ref="B26:D26"/>
    <mergeCell ref="B27:D27"/>
    <mergeCell ref="B28:D2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83" r:id="rId1"/>
  <headerFooter>
    <oddHeader>&amp;R&amp;F</oddHeader>
    <oddFooter>&amp;L&amp;A&amp;RLapa 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3"/>
  <sheetViews>
    <sheetView showZeros="0" zoomScale="85" zoomScaleNormal="85" zoomScalePageLayoutView="0" workbookViewId="0" topLeftCell="A1">
      <pane xSplit="6" ySplit="14" topLeftCell="G15" activePane="bottomRight" state="frozen"/>
      <selection pane="topLeft" activeCell="D5" sqref="D5"/>
      <selection pane="topRight" activeCell="D5" sqref="D5"/>
      <selection pane="bottomLeft" activeCell="D5" sqref="D5"/>
      <selection pane="bottomRight" activeCell="A1" sqref="A1"/>
    </sheetView>
  </sheetViews>
  <sheetFormatPr defaultColWidth="9.140625" defaultRowHeight="12.75"/>
  <cols>
    <col min="1" max="1" width="5.57421875" style="154" customWidth="1"/>
    <col min="2" max="2" width="3.140625" style="155" customWidth="1"/>
    <col min="3" max="3" width="3.57421875" style="155" customWidth="1"/>
    <col min="4" max="4" width="44.57421875" style="155" customWidth="1"/>
    <col min="5" max="5" width="6.140625" style="66" customWidth="1"/>
    <col min="6" max="8" width="7.7109375" style="154" customWidth="1"/>
    <col min="9" max="12" width="8.421875" style="154" customWidth="1"/>
    <col min="13" max="13" width="9.28125" style="154" customWidth="1"/>
    <col min="14" max="16" width="11.140625" style="154" customWidth="1"/>
    <col min="17" max="17" width="13.00390625" style="157" customWidth="1"/>
    <col min="18" max="16384" width="9.140625" style="155" customWidth="1"/>
  </cols>
  <sheetData>
    <row r="1" spans="1:17" s="48" customFormat="1" ht="13.5">
      <c r="A1" s="43"/>
      <c r="B1" s="44"/>
      <c r="C1" s="43"/>
      <c r="D1" s="43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17" s="48" customFormat="1" ht="13.5">
      <c r="A2" s="43"/>
      <c r="B2" s="44"/>
      <c r="C2" s="49" t="s">
        <v>0</v>
      </c>
      <c r="D2" s="4" t="s">
        <v>1</v>
      </c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48" customFormat="1" ht="13.5">
      <c r="A3" s="43"/>
      <c r="B3" s="44"/>
      <c r="C3" s="49" t="s">
        <v>2</v>
      </c>
      <c r="D3" s="4" t="s">
        <v>3</v>
      </c>
      <c r="E3" s="4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1:17" s="48" customFormat="1" ht="13.5">
      <c r="A4" s="43"/>
      <c r="B4" s="44"/>
      <c r="C4" s="50"/>
      <c r="D4" s="5"/>
      <c r="E4" s="4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7"/>
    </row>
    <row r="5" spans="1:17" s="48" customFormat="1" ht="13.5">
      <c r="A5" s="43"/>
      <c r="B5" s="44"/>
      <c r="C5" s="49" t="s">
        <v>4</v>
      </c>
      <c r="D5" s="4"/>
      <c r="E5" s="45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7"/>
    </row>
    <row r="6" spans="1:17" s="48" customFormat="1" ht="13.5">
      <c r="A6" s="46"/>
      <c r="B6" s="51"/>
      <c r="C6" s="50"/>
      <c r="D6" s="50"/>
      <c r="E6" s="45"/>
      <c r="F6" s="46"/>
      <c r="G6" s="46"/>
      <c r="H6" s="46"/>
      <c r="I6" s="52" t="s">
        <v>26</v>
      </c>
      <c r="J6" s="46"/>
      <c r="K6" s="46"/>
      <c r="L6" s="46"/>
      <c r="M6" s="46"/>
      <c r="N6" s="46"/>
      <c r="O6" s="46"/>
      <c r="P6" s="46"/>
      <c r="Q6" s="47"/>
    </row>
    <row r="7" spans="1:17" s="48" customFormat="1" ht="13.5">
      <c r="A7" s="53"/>
      <c r="B7" s="50"/>
      <c r="D7" s="50"/>
      <c r="E7" s="45"/>
      <c r="F7" s="46"/>
      <c r="G7" s="46"/>
      <c r="H7" s="46"/>
      <c r="I7" s="52" t="s">
        <v>27</v>
      </c>
      <c r="J7" s="46"/>
      <c r="K7" s="46"/>
      <c r="L7" s="46"/>
      <c r="M7" s="46"/>
      <c r="N7" s="46"/>
      <c r="O7" s="46"/>
      <c r="P7" s="46"/>
      <c r="Q7" s="47"/>
    </row>
    <row r="8" spans="1:14" s="48" customFormat="1" ht="12.75">
      <c r="A8" s="53"/>
      <c r="B8" s="50"/>
      <c r="D8" s="50"/>
      <c r="E8" s="45"/>
      <c r="F8" s="46"/>
      <c r="G8" s="46"/>
      <c r="H8" s="46"/>
      <c r="J8" s="46"/>
      <c r="K8" s="46"/>
      <c r="L8" s="46"/>
      <c r="M8" s="46"/>
      <c r="N8" s="46"/>
    </row>
    <row r="9" spans="1:17" s="48" customFormat="1" ht="12.75">
      <c r="A9" s="53"/>
      <c r="B9" s="50"/>
      <c r="C9" s="50"/>
      <c r="D9" s="50"/>
      <c r="E9" s="45"/>
      <c r="F9" s="46"/>
      <c r="G9" s="46"/>
      <c r="H9" s="46"/>
      <c r="J9" s="46"/>
      <c r="K9" s="46"/>
      <c r="L9" s="46"/>
      <c r="M9" s="46"/>
      <c r="N9" s="46"/>
      <c r="P9" s="54"/>
      <c r="Q9" s="55"/>
    </row>
    <row r="10" spans="1:17" s="48" customFormat="1" ht="13.5">
      <c r="A10" s="53"/>
      <c r="B10" s="50"/>
      <c r="C10" s="1" t="s">
        <v>8</v>
      </c>
      <c r="D10" s="57"/>
      <c r="E10" s="45"/>
      <c r="F10" s="46"/>
      <c r="G10" s="46"/>
      <c r="H10" s="46"/>
      <c r="I10" s="46"/>
      <c r="J10" s="46"/>
      <c r="K10" s="46"/>
      <c r="L10" s="46"/>
      <c r="M10" s="46"/>
      <c r="N10" s="46"/>
      <c r="P10" s="58" t="s">
        <v>28</v>
      </c>
      <c r="Q10" s="56">
        <f>Q33</f>
        <v>0</v>
      </c>
    </row>
    <row r="11" spans="1:17" s="48" customFormat="1" ht="9" customHeight="1">
      <c r="A11" s="53"/>
      <c r="B11" s="50"/>
      <c r="C11" s="50"/>
      <c r="D11" s="50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58"/>
      <c r="P11" s="59"/>
      <c r="Q11" s="56"/>
    </row>
    <row r="12" spans="1:17" s="48" customFormat="1" ht="11.25" customHeight="1">
      <c r="A12" s="60"/>
      <c r="B12" s="61"/>
      <c r="C12" s="62"/>
      <c r="D12" s="63"/>
      <c r="E12" s="694" t="s">
        <v>29</v>
      </c>
      <c r="F12" s="697" t="s">
        <v>30</v>
      </c>
      <c r="G12" s="700" t="s">
        <v>31</v>
      </c>
      <c r="H12" s="700" t="s">
        <v>32</v>
      </c>
      <c r="I12" s="703" t="s">
        <v>33</v>
      </c>
      <c r="J12" s="704"/>
      <c r="K12" s="704"/>
      <c r="L12" s="705"/>
      <c r="M12" s="703" t="s">
        <v>34</v>
      </c>
      <c r="N12" s="704"/>
      <c r="O12" s="704"/>
      <c r="P12" s="705"/>
      <c r="Q12" s="64"/>
    </row>
    <row r="13" spans="1:17" s="48" customFormat="1" ht="12.75" customHeight="1">
      <c r="A13" s="65" t="s">
        <v>9</v>
      </c>
      <c r="B13" s="66" t="s">
        <v>35</v>
      </c>
      <c r="C13" s="67"/>
      <c r="D13" s="68" t="s">
        <v>36</v>
      </c>
      <c r="E13" s="695"/>
      <c r="F13" s="698" t="s">
        <v>30</v>
      </c>
      <c r="G13" s="701"/>
      <c r="H13" s="701"/>
      <c r="I13" s="706" t="s">
        <v>37</v>
      </c>
      <c r="J13" s="706" t="s">
        <v>38</v>
      </c>
      <c r="K13" s="706" t="s">
        <v>39</v>
      </c>
      <c r="L13" s="706" t="s">
        <v>40</v>
      </c>
      <c r="M13" s="706" t="s">
        <v>41</v>
      </c>
      <c r="N13" s="706" t="s">
        <v>37</v>
      </c>
      <c r="O13" s="706" t="s">
        <v>38</v>
      </c>
      <c r="P13" s="706" t="s">
        <v>39</v>
      </c>
      <c r="Q13" s="69" t="s">
        <v>42</v>
      </c>
    </row>
    <row r="14" spans="1:17" s="48" customFormat="1" ht="12.75">
      <c r="A14" s="70"/>
      <c r="B14" s="71"/>
      <c r="C14" s="72"/>
      <c r="D14" s="73"/>
      <c r="E14" s="696"/>
      <c r="F14" s="699"/>
      <c r="G14" s="702"/>
      <c r="H14" s="702"/>
      <c r="I14" s="707"/>
      <c r="J14" s="707"/>
      <c r="K14" s="707"/>
      <c r="L14" s="707"/>
      <c r="M14" s="707"/>
      <c r="N14" s="707"/>
      <c r="O14" s="707"/>
      <c r="P14" s="707"/>
      <c r="Q14" s="74"/>
    </row>
    <row r="15" spans="1:17" s="80" customFormat="1" ht="9" customHeight="1">
      <c r="A15" s="75">
        <v>1</v>
      </c>
      <c r="B15" s="76">
        <v>2</v>
      </c>
      <c r="C15" s="692">
        <v>3</v>
      </c>
      <c r="D15" s="693"/>
      <c r="E15" s="77">
        <v>4</v>
      </c>
      <c r="F15" s="77">
        <v>5</v>
      </c>
      <c r="G15" s="77">
        <v>6</v>
      </c>
      <c r="H15" s="77">
        <v>7</v>
      </c>
      <c r="I15" s="77">
        <v>8</v>
      </c>
      <c r="J15" s="77">
        <v>9</v>
      </c>
      <c r="K15" s="77">
        <v>10</v>
      </c>
      <c r="L15" s="77">
        <v>11</v>
      </c>
      <c r="M15" s="78">
        <v>12</v>
      </c>
      <c r="N15" s="77">
        <v>13</v>
      </c>
      <c r="O15" s="77">
        <v>14</v>
      </c>
      <c r="P15" s="77">
        <v>15</v>
      </c>
      <c r="Q15" s="79">
        <v>16</v>
      </c>
    </row>
    <row r="16" spans="1:17" s="48" customFormat="1" ht="12.75">
      <c r="A16" s="81"/>
      <c r="B16" s="82"/>
      <c r="C16" s="83"/>
      <c r="D16" s="83"/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6"/>
    </row>
    <row r="17" spans="1:17" s="92" customFormat="1" ht="26.25" customHeight="1">
      <c r="A17" s="87">
        <v>1</v>
      </c>
      <c r="B17" s="88"/>
      <c r="C17" s="690" t="s">
        <v>43</v>
      </c>
      <c r="D17" s="691"/>
      <c r="E17" s="89" t="s">
        <v>44</v>
      </c>
      <c r="F17" s="90">
        <v>1</v>
      </c>
      <c r="G17" s="90"/>
      <c r="H17" s="90"/>
      <c r="I17" s="90"/>
      <c r="J17" s="90"/>
      <c r="K17" s="90"/>
      <c r="L17" s="90">
        <f aca="true" t="shared" si="0" ref="L17:L23">SUM(I17:K17)</f>
        <v>0</v>
      </c>
      <c r="M17" s="90">
        <f aca="true" t="shared" si="1" ref="M17:M23">G17*F17</f>
        <v>0</v>
      </c>
      <c r="N17" s="90">
        <f aca="true" t="shared" si="2" ref="N17:N23">ROUNDUP(F17*I17,3)</f>
        <v>0</v>
      </c>
      <c r="O17" s="90">
        <f aca="true" t="shared" si="3" ref="O17:O23">ROUNDUP(F17*J17,3)</f>
        <v>0</v>
      </c>
      <c r="P17" s="90">
        <f aca="true" t="shared" si="4" ref="P17:P23">ROUNDUP(F17*K17,3)</f>
        <v>0</v>
      </c>
      <c r="Q17" s="91">
        <f aca="true" t="shared" si="5" ref="Q17:Q23">SUM(N17:P17)</f>
        <v>0</v>
      </c>
    </row>
    <row r="18" spans="1:17" s="92" customFormat="1" ht="26.25" customHeight="1">
      <c r="A18" s="87">
        <v>2</v>
      </c>
      <c r="B18" s="93"/>
      <c r="C18" s="690" t="s">
        <v>45</v>
      </c>
      <c r="D18" s="691"/>
      <c r="E18" s="89" t="s">
        <v>44</v>
      </c>
      <c r="F18" s="90">
        <v>1</v>
      </c>
      <c r="G18" s="90"/>
      <c r="H18" s="90"/>
      <c r="I18" s="90"/>
      <c r="J18" s="90"/>
      <c r="K18" s="90"/>
      <c r="L18" s="90">
        <f>SUM(I18:K18)</f>
        <v>0</v>
      </c>
      <c r="M18" s="90">
        <f>G18*F18</f>
        <v>0</v>
      </c>
      <c r="N18" s="90">
        <f>ROUNDUP(F18*I18,3)</f>
        <v>0</v>
      </c>
      <c r="O18" s="90">
        <f>ROUNDUP(F18*J18,3)</f>
        <v>0</v>
      </c>
      <c r="P18" s="90">
        <f>ROUNDUP(F18*K18,3)</f>
        <v>0</v>
      </c>
      <c r="Q18" s="91">
        <f>SUM(N18:P18)</f>
        <v>0</v>
      </c>
    </row>
    <row r="19" spans="1:17" s="92" customFormat="1" ht="11.25">
      <c r="A19" s="87">
        <v>3</v>
      </c>
      <c r="B19" s="88"/>
      <c r="C19" s="690" t="s">
        <v>46</v>
      </c>
      <c r="D19" s="691"/>
      <c r="E19" s="89" t="s">
        <v>44</v>
      </c>
      <c r="F19" s="90">
        <v>1</v>
      </c>
      <c r="G19" s="90"/>
      <c r="H19" s="90"/>
      <c r="I19" s="90"/>
      <c r="J19" s="90"/>
      <c r="K19" s="90"/>
      <c r="L19" s="90">
        <f>SUM(I19:K19)</f>
        <v>0</v>
      </c>
      <c r="M19" s="90">
        <f>G19*F19</f>
        <v>0</v>
      </c>
      <c r="N19" s="90">
        <f>ROUNDUP(F19*I19,3)</f>
        <v>0</v>
      </c>
      <c r="O19" s="90">
        <f>ROUNDUP(F19*J19,3)</f>
        <v>0</v>
      </c>
      <c r="P19" s="90">
        <f>ROUNDUP(F19*K19,3)</f>
        <v>0</v>
      </c>
      <c r="Q19" s="91">
        <f>SUM(N19:P19)</f>
        <v>0</v>
      </c>
    </row>
    <row r="20" spans="1:17" s="92" customFormat="1" ht="11.25" customHeight="1">
      <c r="A20" s="87">
        <v>4</v>
      </c>
      <c r="B20" s="88"/>
      <c r="C20" s="690" t="s">
        <v>47</v>
      </c>
      <c r="D20" s="691"/>
      <c r="E20" s="89" t="s">
        <v>44</v>
      </c>
      <c r="F20" s="90">
        <v>1</v>
      </c>
      <c r="G20" s="90"/>
      <c r="H20" s="90"/>
      <c r="I20" s="90"/>
      <c r="J20" s="90"/>
      <c r="K20" s="90"/>
      <c r="L20" s="90">
        <f t="shared" si="0"/>
        <v>0</v>
      </c>
      <c r="M20" s="90">
        <f t="shared" si="1"/>
        <v>0</v>
      </c>
      <c r="N20" s="90">
        <f t="shared" si="2"/>
        <v>0</v>
      </c>
      <c r="O20" s="90">
        <f t="shared" si="3"/>
        <v>0</v>
      </c>
      <c r="P20" s="90">
        <f t="shared" si="4"/>
        <v>0</v>
      </c>
      <c r="Q20" s="91">
        <f t="shared" si="5"/>
        <v>0</v>
      </c>
    </row>
    <row r="21" spans="1:17" s="92" customFormat="1" ht="22.5" customHeight="1">
      <c r="A21" s="87">
        <v>5</v>
      </c>
      <c r="B21" s="93"/>
      <c r="C21" s="690" t="s">
        <v>48</v>
      </c>
      <c r="D21" s="691"/>
      <c r="E21" s="89" t="s">
        <v>44</v>
      </c>
      <c r="F21" s="90">
        <v>1</v>
      </c>
      <c r="G21" s="90"/>
      <c r="H21" s="90"/>
      <c r="I21" s="90"/>
      <c r="J21" s="90"/>
      <c r="K21" s="90"/>
      <c r="L21" s="90">
        <f t="shared" si="0"/>
        <v>0</v>
      </c>
      <c r="M21" s="90">
        <f t="shared" si="1"/>
        <v>0</v>
      </c>
      <c r="N21" s="90">
        <f t="shared" si="2"/>
        <v>0</v>
      </c>
      <c r="O21" s="90">
        <f t="shared" si="3"/>
        <v>0</v>
      </c>
      <c r="P21" s="90">
        <f t="shared" si="4"/>
        <v>0</v>
      </c>
      <c r="Q21" s="91">
        <f t="shared" si="5"/>
        <v>0</v>
      </c>
    </row>
    <row r="22" spans="1:17" s="92" customFormat="1" ht="11.25">
      <c r="A22" s="87">
        <v>6</v>
      </c>
      <c r="B22" s="88"/>
      <c r="C22" s="690" t="s">
        <v>49</v>
      </c>
      <c r="D22" s="691"/>
      <c r="E22" s="89" t="s">
        <v>44</v>
      </c>
      <c r="F22" s="90">
        <v>1</v>
      </c>
      <c r="G22" s="90"/>
      <c r="H22" s="90"/>
      <c r="I22" s="90"/>
      <c r="J22" s="90"/>
      <c r="K22" s="90"/>
      <c r="L22" s="90">
        <f t="shared" si="0"/>
        <v>0</v>
      </c>
      <c r="M22" s="90">
        <f t="shared" si="1"/>
        <v>0</v>
      </c>
      <c r="N22" s="90">
        <f t="shared" si="2"/>
        <v>0</v>
      </c>
      <c r="O22" s="90">
        <f t="shared" si="3"/>
        <v>0</v>
      </c>
      <c r="P22" s="90">
        <f t="shared" si="4"/>
        <v>0</v>
      </c>
      <c r="Q22" s="91">
        <f t="shared" si="5"/>
        <v>0</v>
      </c>
    </row>
    <row r="23" spans="1:17" s="92" customFormat="1" ht="26.25" customHeight="1">
      <c r="A23" s="87">
        <v>7</v>
      </c>
      <c r="B23" s="93"/>
      <c r="C23" s="690" t="s">
        <v>50</v>
      </c>
      <c r="D23" s="691"/>
      <c r="E23" s="89" t="s">
        <v>51</v>
      </c>
      <c r="F23" s="90">
        <v>300</v>
      </c>
      <c r="G23" s="90"/>
      <c r="H23" s="90"/>
      <c r="I23" s="90"/>
      <c r="J23" s="90"/>
      <c r="K23" s="90"/>
      <c r="L23" s="90">
        <f t="shared" si="0"/>
        <v>0</v>
      </c>
      <c r="M23" s="90">
        <f t="shared" si="1"/>
        <v>0</v>
      </c>
      <c r="N23" s="90">
        <f t="shared" si="2"/>
        <v>0</v>
      </c>
      <c r="O23" s="90">
        <f t="shared" si="3"/>
        <v>0</v>
      </c>
      <c r="P23" s="90">
        <f t="shared" si="4"/>
        <v>0</v>
      </c>
      <c r="Q23" s="91">
        <f t="shared" si="5"/>
        <v>0</v>
      </c>
    </row>
    <row r="24" spans="1:17" s="101" customFormat="1" ht="13.5" thickBot="1">
      <c r="A24" s="94"/>
      <c r="B24" s="95"/>
      <c r="C24" s="96"/>
      <c r="D24" s="97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0"/>
    </row>
    <row r="25" spans="1:17" s="111" customFormat="1" ht="13.5" thickTop="1">
      <c r="A25" s="102"/>
      <c r="B25" s="103"/>
      <c r="C25" s="104"/>
      <c r="D25" s="105" t="s">
        <v>52</v>
      </c>
      <c r="E25" s="106"/>
      <c r="F25" s="107"/>
      <c r="G25" s="107"/>
      <c r="H25" s="107"/>
      <c r="I25" s="108"/>
      <c r="J25" s="108"/>
      <c r="K25" s="108"/>
      <c r="L25" s="108"/>
      <c r="M25" s="109">
        <f>SUM(M17:M24)</f>
        <v>0</v>
      </c>
      <c r="N25" s="109">
        <f>SUM(N17:N24)</f>
        <v>0</v>
      </c>
      <c r="O25" s="109">
        <f>SUM(O17:O24)</f>
        <v>0</v>
      </c>
      <c r="P25" s="109">
        <f>SUM(P17:P24)</f>
        <v>0</v>
      </c>
      <c r="Q25" s="110">
        <f>SUM(N25:P25)</f>
        <v>0</v>
      </c>
    </row>
    <row r="26" spans="1:17" s="123" customFormat="1" ht="12.75">
      <c r="A26" s="112"/>
      <c r="B26" s="113"/>
      <c r="C26" s="114"/>
      <c r="D26" s="115" t="s">
        <v>53</v>
      </c>
      <c r="E26" s="116"/>
      <c r="F26" s="117">
        <v>0.05</v>
      </c>
      <c r="G26" s="118"/>
      <c r="H26" s="118"/>
      <c r="I26" s="119"/>
      <c r="J26" s="119"/>
      <c r="K26" s="119"/>
      <c r="L26" s="119"/>
      <c r="M26" s="120"/>
      <c r="N26" s="121"/>
      <c r="O26" s="121">
        <f>ROUNDUP(O25*F26,2)</f>
        <v>0</v>
      </c>
      <c r="P26" s="121"/>
      <c r="Q26" s="122">
        <f>SUM(N26:P26)</f>
        <v>0</v>
      </c>
    </row>
    <row r="27" spans="1:17" s="123" customFormat="1" ht="12.75">
      <c r="A27" s="124"/>
      <c r="B27" s="125"/>
      <c r="C27" s="126"/>
      <c r="D27" s="127" t="s">
        <v>54</v>
      </c>
      <c r="E27" s="128"/>
      <c r="F27" s="129"/>
      <c r="G27" s="130"/>
      <c r="H27" s="130"/>
      <c r="I27" s="131"/>
      <c r="J27" s="131"/>
      <c r="K27" s="131"/>
      <c r="L27" s="131"/>
      <c r="M27" s="132"/>
      <c r="N27" s="133">
        <f>SUM(N25:N26)</f>
        <v>0</v>
      </c>
      <c r="O27" s="133">
        <f>SUM(O25:O26)</f>
        <v>0</v>
      </c>
      <c r="P27" s="133">
        <f>SUM(P25:P26)</f>
        <v>0</v>
      </c>
      <c r="Q27" s="134">
        <f>SUM(Q25:Q26)</f>
        <v>0</v>
      </c>
    </row>
    <row r="28" spans="1:17" s="123" customFormat="1" ht="12.75">
      <c r="A28" s="135"/>
      <c r="B28" s="136"/>
      <c r="C28" s="137"/>
      <c r="D28" s="138" t="s">
        <v>19</v>
      </c>
      <c r="E28" s="139"/>
      <c r="F28" s="140">
        <v>0.03</v>
      </c>
      <c r="G28" s="141"/>
      <c r="H28" s="141"/>
      <c r="I28" s="142"/>
      <c r="J28" s="142"/>
      <c r="K28" s="142"/>
      <c r="L28" s="142"/>
      <c r="M28" s="143"/>
      <c r="N28" s="144"/>
      <c r="O28" s="144"/>
      <c r="P28" s="144"/>
      <c r="Q28" s="145">
        <f>ROUNDUP(Q27*F28,2)</f>
        <v>0</v>
      </c>
    </row>
    <row r="29" spans="1:17" s="123" customFormat="1" ht="12.75">
      <c r="A29" s="135"/>
      <c r="B29" s="136"/>
      <c r="C29" s="137"/>
      <c r="D29" s="138" t="s">
        <v>20</v>
      </c>
      <c r="E29" s="139"/>
      <c r="F29" s="140">
        <v>0.07</v>
      </c>
      <c r="G29" s="141"/>
      <c r="H29" s="141"/>
      <c r="I29" s="142"/>
      <c r="J29" s="142"/>
      <c r="K29" s="142"/>
      <c r="L29" s="142"/>
      <c r="M29" s="143"/>
      <c r="N29" s="144"/>
      <c r="O29" s="144"/>
      <c r="P29" s="144"/>
      <c r="Q29" s="145">
        <f>ROUNDUP(Q27*F29,2)</f>
        <v>0</v>
      </c>
    </row>
    <row r="30" spans="1:17" s="123" customFormat="1" ht="12.75">
      <c r="A30" s="112"/>
      <c r="B30" s="113"/>
      <c r="C30" s="114"/>
      <c r="D30" s="115" t="s">
        <v>21</v>
      </c>
      <c r="E30" s="116"/>
      <c r="F30" s="146">
        <v>0.2409</v>
      </c>
      <c r="G30" s="118"/>
      <c r="H30" s="118"/>
      <c r="I30" s="119"/>
      <c r="J30" s="119"/>
      <c r="K30" s="119"/>
      <c r="L30" s="119"/>
      <c r="M30" s="120"/>
      <c r="N30" s="121"/>
      <c r="O30" s="121"/>
      <c r="P30" s="121"/>
      <c r="Q30" s="122">
        <f>ROUNDUP(N27*F30,2)</f>
        <v>0</v>
      </c>
    </row>
    <row r="31" spans="1:17" s="123" customFormat="1" ht="12.75">
      <c r="A31" s="124"/>
      <c r="B31" s="125"/>
      <c r="C31" s="126"/>
      <c r="D31" s="127" t="s">
        <v>23</v>
      </c>
      <c r="E31" s="128"/>
      <c r="F31" s="129"/>
      <c r="G31" s="130"/>
      <c r="H31" s="130"/>
      <c r="I31" s="131"/>
      <c r="J31" s="131"/>
      <c r="K31" s="131"/>
      <c r="L31" s="131"/>
      <c r="M31" s="132"/>
      <c r="N31" s="147"/>
      <c r="O31" s="147"/>
      <c r="P31" s="147"/>
      <c r="Q31" s="134">
        <f>SUM(Q27:Q30)</f>
        <v>0</v>
      </c>
    </row>
    <row r="32" spans="1:17" s="123" customFormat="1" ht="12.75">
      <c r="A32" s="135"/>
      <c r="B32" s="136"/>
      <c r="C32" s="137"/>
      <c r="D32" s="138" t="s">
        <v>24</v>
      </c>
      <c r="E32" s="139"/>
      <c r="F32" s="140">
        <v>0.21</v>
      </c>
      <c r="G32" s="141"/>
      <c r="H32" s="141"/>
      <c r="I32" s="142"/>
      <c r="J32" s="142"/>
      <c r="K32" s="142"/>
      <c r="L32" s="142"/>
      <c r="M32" s="143"/>
      <c r="N32" s="144"/>
      <c r="O32" s="144"/>
      <c r="P32" s="144"/>
      <c r="Q32" s="145">
        <f>ROUNDUP(Q31*F32,2)</f>
        <v>0</v>
      </c>
    </row>
    <row r="33" spans="1:17" s="101" customFormat="1" ht="13.5" thickBot="1">
      <c r="A33" s="148"/>
      <c r="B33" s="149"/>
      <c r="C33" s="150"/>
      <c r="D33" s="151" t="s">
        <v>55</v>
      </c>
      <c r="E33" s="152"/>
      <c r="F33" s="152"/>
      <c r="G33" s="152"/>
      <c r="H33" s="152"/>
      <c r="I33" s="152"/>
      <c r="J33" s="152"/>
      <c r="K33" s="152"/>
      <c r="L33" s="152"/>
      <c r="M33" s="99"/>
      <c r="N33" s="99"/>
      <c r="O33" s="99"/>
      <c r="P33" s="99"/>
      <c r="Q33" s="153">
        <f>SUM(Q31:Q32)</f>
        <v>0</v>
      </c>
    </row>
    <row r="34" ht="13.5" hidden="1" thickTop="1">
      <c r="N34" s="156"/>
    </row>
    <row r="35" spans="4:7" ht="13.5" hidden="1" thickTop="1">
      <c r="D35" s="157" t="s">
        <v>56</v>
      </c>
      <c r="G35" s="158" t="s">
        <v>57</v>
      </c>
    </row>
    <row r="36" ht="13.5" hidden="1" thickTop="1">
      <c r="I36" s="154" t="s">
        <v>58</v>
      </c>
    </row>
    <row r="37" ht="13.5" hidden="1" thickTop="1">
      <c r="D37" s="159"/>
    </row>
    <row r="38" ht="13.5" hidden="1" thickTop="1">
      <c r="G38" s="158" t="s">
        <v>59</v>
      </c>
    </row>
    <row r="39" ht="13.5" hidden="1" thickTop="1">
      <c r="I39" s="154" t="s">
        <v>60</v>
      </c>
    </row>
    <row r="40" spans="2:17" s="154" customFormat="1" ht="13.5" hidden="1" thickTop="1">
      <c r="B40" s="155"/>
      <c r="C40" s="155"/>
      <c r="D40" s="155"/>
      <c r="E40" s="66"/>
      <c r="Q40" s="157"/>
    </row>
    <row r="41" spans="2:17" s="154" customFormat="1" ht="13.5" hidden="1" thickTop="1">
      <c r="B41" s="155"/>
      <c r="C41" s="155"/>
      <c r="D41" s="157" t="s">
        <v>61</v>
      </c>
      <c r="E41" s="66"/>
      <c r="F41" s="154" t="s">
        <v>62</v>
      </c>
      <c r="Q41" s="157"/>
    </row>
    <row r="42" spans="2:17" s="154" customFormat="1" ht="13.5" hidden="1" thickTop="1">
      <c r="B42" s="155"/>
      <c r="C42" s="155"/>
      <c r="D42" s="155"/>
      <c r="E42" s="66"/>
      <c r="Q42" s="157"/>
    </row>
    <row r="43" spans="2:17" s="154" customFormat="1" ht="13.5" thickTop="1">
      <c r="B43" s="155"/>
      <c r="C43" s="155"/>
      <c r="D43" s="155"/>
      <c r="E43" s="66"/>
      <c r="Q43" s="157"/>
    </row>
  </sheetData>
  <sheetProtection/>
  <mergeCells count="22">
    <mergeCell ref="I12:L12"/>
    <mergeCell ref="M12:P12"/>
    <mergeCell ref="I13:I14"/>
    <mergeCell ref="J13:J14"/>
    <mergeCell ref="K13:K14"/>
    <mergeCell ref="L13:L14"/>
    <mergeCell ref="M13:M14"/>
    <mergeCell ref="N13:N14"/>
    <mergeCell ref="O13:O14"/>
    <mergeCell ref="P13:P14"/>
    <mergeCell ref="C15:D15"/>
    <mergeCell ref="C17:D17"/>
    <mergeCell ref="E12:E14"/>
    <mergeCell ref="F12:F14"/>
    <mergeCell ref="G12:G14"/>
    <mergeCell ref="H12:H14"/>
    <mergeCell ref="C18:D18"/>
    <mergeCell ref="C19:D19"/>
    <mergeCell ref="C20:D20"/>
    <mergeCell ref="C21:D21"/>
    <mergeCell ref="C22:D22"/>
    <mergeCell ref="C23:D23"/>
  </mergeCells>
  <printOptions horizontalCentered="1"/>
  <pageMargins left="0.2362204724409449" right="0.2362204724409449" top="0.7086614173228347" bottom="0.7480314960629921" header="0.31496062992125984" footer="0.31496062992125984"/>
  <pageSetup fitToHeight="2" fitToWidth="1" horizontalDpi="300" verticalDpi="300" orientation="landscape" paperSize="9" scale="83" r:id="rId1"/>
  <headerFooter>
    <oddHeader>&amp;R&amp;F</oddHeader>
    <oddFooter>&amp;RLapa &amp;P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8"/>
  <sheetViews>
    <sheetView showZeros="0" zoomScale="85" zoomScaleNormal="85" zoomScalePageLayoutView="0" workbookViewId="0" topLeftCell="A1">
      <pane xSplit="6" ySplit="14" topLeftCell="G15" activePane="bottomRight" state="frozen"/>
      <selection pane="topLeft" activeCell="D5" sqref="D5"/>
      <selection pane="topRight" activeCell="D5" sqref="D5"/>
      <selection pane="bottomLeft" activeCell="D5" sqref="D5"/>
      <selection pane="bottomRight" activeCell="Q37" sqref="Q37"/>
    </sheetView>
  </sheetViews>
  <sheetFormatPr defaultColWidth="9.140625" defaultRowHeight="12.75"/>
  <cols>
    <col min="1" max="2" width="6.57421875" style="258" customWidth="1"/>
    <col min="3" max="3" width="3.57421875" style="258" customWidth="1"/>
    <col min="4" max="4" width="44.57421875" style="258" customWidth="1"/>
    <col min="5" max="5" width="6.140625" style="177" customWidth="1"/>
    <col min="6" max="8" width="7.7109375" style="259" customWidth="1"/>
    <col min="9" max="12" width="8.421875" style="259" customWidth="1"/>
    <col min="13" max="13" width="9.140625" style="259" customWidth="1"/>
    <col min="14" max="16" width="11.140625" style="259" customWidth="1"/>
    <col min="17" max="17" width="13.00390625" style="260" customWidth="1"/>
    <col min="18" max="16384" width="9.140625" style="258" customWidth="1"/>
  </cols>
  <sheetData>
    <row r="1" spans="1:17" s="163" customFormat="1" ht="13.5">
      <c r="A1" s="2"/>
      <c r="B1" s="1"/>
      <c r="C1" s="2"/>
      <c r="D1" s="2"/>
      <c r="E1" s="160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2"/>
    </row>
    <row r="2" spans="1:17" s="163" customFormat="1" ht="13.5">
      <c r="A2" s="2"/>
      <c r="B2" s="1"/>
      <c r="C2" s="49" t="s">
        <v>0</v>
      </c>
      <c r="D2" s="4" t="s">
        <v>1</v>
      </c>
      <c r="E2" s="160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2"/>
    </row>
    <row r="3" spans="1:17" s="163" customFormat="1" ht="13.5">
      <c r="A3" s="2"/>
      <c r="B3" s="1"/>
      <c r="C3" s="49" t="s">
        <v>2</v>
      </c>
      <c r="D3" s="4" t="s">
        <v>3</v>
      </c>
      <c r="E3" s="160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2"/>
    </row>
    <row r="4" spans="1:17" s="163" customFormat="1" ht="13.5">
      <c r="A4" s="2"/>
      <c r="B4" s="1"/>
      <c r="C4" s="50"/>
      <c r="D4" s="5"/>
      <c r="E4" s="160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2"/>
    </row>
    <row r="5" spans="1:16" s="163" customFormat="1" ht="13.5">
      <c r="A5" s="2"/>
      <c r="B5" s="1"/>
      <c r="C5" s="49" t="s">
        <v>4</v>
      </c>
      <c r="D5" s="4"/>
      <c r="E5" s="160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2:17" s="163" customFormat="1" ht="13.5">
      <c r="B6" s="164"/>
      <c r="C6" s="50"/>
      <c r="D6" s="50"/>
      <c r="E6" s="160"/>
      <c r="F6" s="161"/>
      <c r="G6" s="161"/>
      <c r="H6" s="161"/>
      <c r="I6" s="165" t="s">
        <v>63</v>
      </c>
      <c r="J6" s="161"/>
      <c r="K6" s="161"/>
      <c r="L6" s="161"/>
      <c r="M6" s="161"/>
      <c r="N6" s="161"/>
      <c r="O6" s="161"/>
      <c r="P6" s="161"/>
      <c r="Q6" s="162"/>
    </row>
    <row r="7" spans="1:17" s="163" customFormat="1" ht="13.5">
      <c r="A7" s="5"/>
      <c r="B7" s="5"/>
      <c r="C7" s="48"/>
      <c r="D7" s="50"/>
      <c r="E7" s="160"/>
      <c r="F7" s="161"/>
      <c r="G7" s="161"/>
      <c r="H7" s="161"/>
      <c r="I7" s="165" t="s">
        <v>64</v>
      </c>
      <c r="J7" s="161"/>
      <c r="K7" s="161"/>
      <c r="L7" s="161"/>
      <c r="M7" s="161"/>
      <c r="N7" s="161"/>
      <c r="O7" s="161"/>
      <c r="P7" s="161"/>
      <c r="Q7" s="162"/>
    </row>
    <row r="8" spans="1:14" s="163" customFormat="1" ht="12.75">
      <c r="A8" s="5"/>
      <c r="B8" s="5"/>
      <c r="C8" s="48"/>
      <c r="D8" s="50"/>
      <c r="E8" s="160"/>
      <c r="F8" s="161"/>
      <c r="G8" s="161"/>
      <c r="H8" s="161"/>
      <c r="J8" s="161"/>
      <c r="K8" s="161"/>
      <c r="L8" s="161"/>
      <c r="M8" s="161"/>
      <c r="N8" s="161"/>
    </row>
    <row r="9" spans="1:17" s="163" customFormat="1" ht="12.75">
      <c r="A9" s="5"/>
      <c r="B9" s="5"/>
      <c r="C9" s="50"/>
      <c r="D9" s="50"/>
      <c r="E9" s="160"/>
      <c r="F9" s="161"/>
      <c r="G9" s="161"/>
      <c r="H9" s="161"/>
      <c r="J9" s="161"/>
      <c r="K9" s="161"/>
      <c r="L9" s="161"/>
      <c r="M9" s="161"/>
      <c r="N9" s="161"/>
      <c r="P9" s="166"/>
      <c r="Q9" s="167"/>
    </row>
    <row r="10" spans="1:17" s="163" customFormat="1" ht="13.5">
      <c r="A10" s="5"/>
      <c r="B10" s="5"/>
      <c r="C10" s="1" t="s">
        <v>8</v>
      </c>
      <c r="D10" s="57"/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P10" s="169" t="s">
        <v>28</v>
      </c>
      <c r="Q10" s="168">
        <f>Q40</f>
        <v>0</v>
      </c>
    </row>
    <row r="11" spans="1:17" s="163" customFormat="1" ht="9" customHeight="1">
      <c r="A11" s="5"/>
      <c r="B11" s="5"/>
      <c r="C11" s="5"/>
      <c r="D11" s="5"/>
      <c r="E11" s="160"/>
      <c r="F11" s="161"/>
      <c r="G11" s="161"/>
      <c r="H11" s="161"/>
      <c r="I11" s="161"/>
      <c r="J11" s="161"/>
      <c r="K11" s="161"/>
      <c r="L11" s="161"/>
      <c r="M11" s="161"/>
      <c r="N11" s="161"/>
      <c r="O11" s="169"/>
      <c r="P11" s="170"/>
      <c r="Q11" s="168"/>
    </row>
    <row r="12" spans="1:17" s="163" customFormat="1" ht="11.25" customHeight="1">
      <c r="A12" s="171"/>
      <c r="B12" s="172"/>
      <c r="C12" s="173"/>
      <c r="D12" s="174"/>
      <c r="E12" s="712" t="s">
        <v>29</v>
      </c>
      <c r="F12" s="715" t="s">
        <v>30</v>
      </c>
      <c r="G12" s="718" t="s">
        <v>31</v>
      </c>
      <c r="H12" s="718" t="s">
        <v>32</v>
      </c>
      <c r="I12" s="721" t="s">
        <v>33</v>
      </c>
      <c r="J12" s="722"/>
      <c r="K12" s="722"/>
      <c r="L12" s="723"/>
      <c r="M12" s="721" t="s">
        <v>34</v>
      </c>
      <c r="N12" s="722"/>
      <c r="O12" s="722"/>
      <c r="P12" s="723"/>
      <c r="Q12" s="175"/>
    </row>
    <row r="13" spans="1:17" s="163" customFormat="1" ht="12.75" customHeight="1">
      <c r="A13" s="176" t="s">
        <v>9</v>
      </c>
      <c r="B13" s="177" t="s">
        <v>35</v>
      </c>
      <c r="C13" s="178"/>
      <c r="D13" s="179" t="s">
        <v>65</v>
      </c>
      <c r="E13" s="713"/>
      <c r="F13" s="716" t="s">
        <v>30</v>
      </c>
      <c r="G13" s="719"/>
      <c r="H13" s="719"/>
      <c r="I13" s="724" t="s">
        <v>37</v>
      </c>
      <c r="J13" s="724" t="s">
        <v>38</v>
      </c>
      <c r="K13" s="724" t="s">
        <v>39</v>
      </c>
      <c r="L13" s="724" t="s">
        <v>40</v>
      </c>
      <c r="M13" s="724" t="s">
        <v>41</v>
      </c>
      <c r="N13" s="724" t="s">
        <v>37</v>
      </c>
      <c r="O13" s="724" t="s">
        <v>38</v>
      </c>
      <c r="P13" s="724" t="s">
        <v>39</v>
      </c>
      <c r="Q13" s="180" t="s">
        <v>42</v>
      </c>
    </row>
    <row r="14" spans="1:17" s="163" customFormat="1" ht="12.75">
      <c r="A14" s="181"/>
      <c r="B14" s="182"/>
      <c r="C14" s="183"/>
      <c r="D14" s="184"/>
      <c r="E14" s="714"/>
      <c r="F14" s="717"/>
      <c r="G14" s="720"/>
      <c r="H14" s="720"/>
      <c r="I14" s="725"/>
      <c r="J14" s="725"/>
      <c r="K14" s="725"/>
      <c r="L14" s="725"/>
      <c r="M14" s="725"/>
      <c r="N14" s="725"/>
      <c r="O14" s="725"/>
      <c r="P14" s="725"/>
      <c r="Q14" s="185"/>
    </row>
    <row r="15" spans="1:17" s="191" customFormat="1" ht="9" customHeight="1">
      <c r="A15" s="186">
        <v>1</v>
      </c>
      <c r="B15" s="187">
        <v>2</v>
      </c>
      <c r="C15" s="710">
        <v>3</v>
      </c>
      <c r="D15" s="711"/>
      <c r="E15" s="188">
        <v>4</v>
      </c>
      <c r="F15" s="188">
        <v>5</v>
      </c>
      <c r="G15" s="188">
        <v>6</v>
      </c>
      <c r="H15" s="188">
        <v>7</v>
      </c>
      <c r="I15" s="188">
        <v>8</v>
      </c>
      <c r="J15" s="188">
        <v>9</v>
      </c>
      <c r="K15" s="188">
        <v>10</v>
      </c>
      <c r="L15" s="188">
        <v>11</v>
      </c>
      <c r="M15" s="189">
        <v>12</v>
      </c>
      <c r="N15" s="188">
        <v>13</v>
      </c>
      <c r="O15" s="188">
        <v>14</v>
      </c>
      <c r="P15" s="188">
        <v>15</v>
      </c>
      <c r="Q15" s="190">
        <v>16</v>
      </c>
    </row>
    <row r="16" spans="1:17" s="163" customFormat="1" ht="12.75">
      <c r="A16" s="192"/>
      <c r="B16" s="193"/>
      <c r="C16" s="194"/>
      <c r="D16" s="194"/>
      <c r="E16" s="195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7"/>
    </row>
    <row r="17" spans="1:17" s="163" customFormat="1" ht="12.75">
      <c r="A17" s="87">
        <v>1</v>
      </c>
      <c r="B17" s="593"/>
      <c r="C17" s="595" t="s">
        <v>232</v>
      </c>
      <c r="D17" s="598"/>
      <c r="E17" s="596" t="s">
        <v>233</v>
      </c>
      <c r="F17" s="597">
        <v>48.44</v>
      </c>
      <c r="G17" s="594"/>
      <c r="H17" s="594"/>
      <c r="I17" s="594"/>
      <c r="J17" s="594"/>
      <c r="K17" s="594"/>
      <c r="L17" s="200">
        <f aca="true" t="shared" si="0" ref="L17:L30">SUM(I17:K17)</f>
        <v>0</v>
      </c>
      <c r="M17" s="201">
        <f aca="true" t="shared" si="1" ref="M17:M28">F17*G17</f>
        <v>0</v>
      </c>
      <c r="N17" s="200">
        <f aca="true" t="shared" si="2" ref="N17:N30">ROUNDUP(F17*I17,3)</f>
        <v>0</v>
      </c>
      <c r="O17" s="200">
        <f aca="true" t="shared" si="3" ref="O17:O30">ROUNDUP(F17*J17,3)</f>
        <v>0</v>
      </c>
      <c r="P17" s="200">
        <f aca="true" t="shared" si="4" ref="P17:P30">ROUNDUP(F17*K17,3)</f>
        <v>0</v>
      </c>
      <c r="Q17" s="202">
        <f aca="true" t="shared" si="5" ref="Q17:Q30">SUM(N17:P17)</f>
        <v>0</v>
      </c>
    </row>
    <row r="18" spans="1:17" s="203" customFormat="1" ht="12.75" customHeight="1">
      <c r="A18" s="87">
        <v>2</v>
      </c>
      <c r="B18" s="198"/>
      <c r="C18" s="708" t="s">
        <v>66</v>
      </c>
      <c r="D18" s="709"/>
      <c r="E18" s="199" t="s">
        <v>51</v>
      </c>
      <c r="F18" s="200">
        <v>79.17</v>
      </c>
      <c r="G18" s="200"/>
      <c r="H18" s="200"/>
      <c r="I18" s="200"/>
      <c r="J18" s="200"/>
      <c r="K18" s="200"/>
      <c r="L18" s="200">
        <f t="shared" si="0"/>
        <v>0</v>
      </c>
      <c r="M18" s="201">
        <f t="shared" si="1"/>
        <v>0</v>
      </c>
      <c r="N18" s="200">
        <f t="shared" si="2"/>
        <v>0</v>
      </c>
      <c r="O18" s="200">
        <f t="shared" si="3"/>
        <v>0</v>
      </c>
      <c r="P18" s="200">
        <f t="shared" si="4"/>
        <v>0</v>
      </c>
      <c r="Q18" s="202">
        <f t="shared" si="5"/>
        <v>0</v>
      </c>
    </row>
    <row r="19" spans="1:17" s="203" customFormat="1" ht="12.75" customHeight="1">
      <c r="A19" s="87">
        <v>3</v>
      </c>
      <c r="B19" s="198"/>
      <c r="C19" s="708" t="s">
        <v>67</v>
      </c>
      <c r="D19" s="709"/>
      <c r="E19" s="199" t="s">
        <v>51</v>
      </c>
      <c r="F19" s="200">
        <v>80.5</v>
      </c>
      <c r="G19" s="200"/>
      <c r="H19" s="200"/>
      <c r="I19" s="200"/>
      <c r="J19" s="200"/>
      <c r="K19" s="200"/>
      <c r="L19" s="200">
        <f t="shared" si="0"/>
        <v>0</v>
      </c>
      <c r="M19" s="201">
        <f t="shared" si="1"/>
        <v>0</v>
      </c>
      <c r="N19" s="200">
        <f t="shared" si="2"/>
        <v>0</v>
      </c>
      <c r="O19" s="200">
        <f t="shared" si="3"/>
        <v>0</v>
      </c>
      <c r="P19" s="200">
        <f t="shared" si="4"/>
        <v>0</v>
      </c>
      <c r="Q19" s="202">
        <f t="shared" si="5"/>
        <v>0</v>
      </c>
    </row>
    <row r="20" spans="1:17" s="203" customFormat="1" ht="11.25">
      <c r="A20" s="87">
        <v>4</v>
      </c>
      <c r="B20" s="198"/>
      <c r="C20" s="708" t="s">
        <v>68</v>
      </c>
      <c r="D20" s="709"/>
      <c r="E20" s="199" t="s">
        <v>51</v>
      </c>
      <c r="F20" s="200">
        <v>89.63</v>
      </c>
      <c r="G20" s="200"/>
      <c r="H20" s="204"/>
      <c r="I20" s="200"/>
      <c r="J20" s="200"/>
      <c r="K20" s="200"/>
      <c r="L20" s="200">
        <f t="shared" si="0"/>
        <v>0</v>
      </c>
      <c r="M20" s="201">
        <f t="shared" si="1"/>
        <v>0</v>
      </c>
      <c r="N20" s="200">
        <f t="shared" si="2"/>
        <v>0</v>
      </c>
      <c r="O20" s="200">
        <f t="shared" si="3"/>
        <v>0</v>
      </c>
      <c r="P20" s="200">
        <f t="shared" si="4"/>
        <v>0</v>
      </c>
      <c r="Q20" s="202">
        <f t="shared" si="5"/>
        <v>0</v>
      </c>
    </row>
    <row r="21" spans="1:17" s="203" customFormat="1" ht="11.25">
      <c r="A21" s="87">
        <v>5</v>
      </c>
      <c r="B21" s="198"/>
      <c r="C21" s="708" t="s">
        <v>69</v>
      </c>
      <c r="D21" s="709"/>
      <c r="E21" s="199" t="s">
        <v>70</v>
      </c>
      <c r="F21" s="200">
        <v>3</v>
      </c>
      <c r="G21" s="200"/>
      <c r="H21" s="200"/>
      <c r="I21" s="200"/>
      <c r="J21" s="200"/>
      <c r="K21" s="200"/>
      <c r="L21" s="200">
        <f t="shared" si="0"/>
        <v>0</v>
      </c>
      <c r="M21" s="201">
        <f t="shared" si="1"/>
        <v>0</v>
      </c>
      <c r="N21" s="200">
        <f t="shared" si="2"/>
        <v>0</v>
      </c>
      <c r="O21" s="200">
        <f t="shared" si="3"/>
        <v>0</v>
      </c>
      <c r="P21" s="200">
        <f t="shared" si="4"/>
        <v>0</v>
      </c>
      <c r="Q21" s="202">
        <f t="shared" si="5"/>
        <v>0</v>
      </c>
    </row>
    <row r="22" spans="1:17" s="203" customFormat="1" ht="11.25">
      <c r="A22" s="87">
        <v>6</v>
      </c>
      <c r="B22" s="198"/>
      <c r="C22" s="708" t="s">
        <v>71</v>
      </c>
      <c r="D22" s="709"/>
      <c r="E22" s="199" t="s">
        <v>44</v>
      </c>
      <c r="F22" s="200">
        <v>1</v>
      </c>
      <c r="G22" s="200"/>
      <c r="H22" s="200"/>
      <c r="I22" s="200"/>
      <c r="J22" s="200"/>
      <c r="K22" s="200"/>
      <c r="L22" s="200">
        <f>SUM(I22:K22)</f>
        <v>0</v>
      </c>
      <c r="M22" s="201">
        <f>F22*G22</f>
        <v>0</v>
      </c>
      <c r="N22" s="200">
        <f>ROUNDUP(F22*I22,3)</f>
        <v>0</v>
      </c>
      <c r="O22" s="200">
        <f>ROUNDUP(F22*J22,3)</f>
        <v>0</v>
      </c>
      <c r="P22" s="200">
        <f>ROUNDUP(F22*K22,3)</f>
        <v>0</v>
      </c>
      <c r="Q22" s="202">
        <f>SUM(N22:P22)</f>
        <v>0</v>
      </c>
    </row>
    <row r="23" spans="1:17" s="203" customFormat="1" ht="12.75" customHeight="1">
      <c r="A23" s="87">
        <v>7</v>
      </c>
      <c r="B23" s="198"/>
      <c r="C23" s="708" t="s">
        <v>72</v>
      </c>
      <c r="D23" s="709"/>
      <c r="E23" s="199" t="s">
        <v>44</v>
      </c>
      <c r="F23" s="200">
        <v>1</v>
      </c>
      <c r="G23" s="200"/>
      <c r="H23" s="204"/>
      <c r="I23" s="200"/>
      <c r="J23" s="200"/>
      <c r="K23" s="200"/>
      <c r="L23" s="200">
        <f t="shared" si="0"/>
        <v>0</v>
      </c>
      <c r="M23" s="201">
        <f t="shared" si="1"/>
        <v>0</v>
      </c>
      <c r="N23" s="200">
        <f t="shared" si="2"/>
        <v>0</v>
      </c>
      <c r="O23" s="200">
        <f t="shared" si="3"/>
        <v>0</v>
      </c>
      <c r="P23" s="200">
        <f t="shared" si="4"/>
        <v>0</v>
      </c>
      <c r="Q23" s="202">
        <f t="shared" si="5"/>
        <v>0</v>
      </c>
    </row>
    <row r="24" spans="1:17" s="203" customFormat="1" ht="12.75" customHeight="1">
      <c r="A24" s="87">
        <v>8</v>
      </c>
      <c r="B24" s="198"/>
      <c r="C24" s="708" t="s">
        <v>73</v>
      </c>
      <c r="D24" s="709"/>
      <c r="E24" s="199" t="s">
        <v>44</v>
      </c>
      <c r="F24" s="200">
        <v>1</v>
      </c>
      <c r="G24" s="200"/>
      <c r="H24" s="204"/>
      <c r="I24" s="200"/>
      <c r="J24" s="200"/>
      <c r="K24" s="200"/>
      <c r="L24" s="200">
        <f>SUM(I24:K24)</f>
        <v>0</v>
      </c>
      <c r="M24" s="201">
        <f>F24*G24</f>
        <v>0</v>
      </c>
      <c r="N24" s="200">
        <f>ROUNDUP(F24*I24,3)</f>
        <v>0</v>
      </c>
      <c r="O24" s="200">
        <f>ROUNDUP(F24*J24,3)</f>
        <v>0</v>
      </c>
      <c r="P24" s="200">
        <f>ROUNDUP(F24*K24,3)</f>
        <v>0</v>
      </c>
      <c r="Q24" s="202">
        <f>SUM(N24:P24)</f>
        <v>0</v>
      </c>
    </row>
    <row r="25" spans="1:17" s="203" customFormat="1" ht="12.75" customHeight="1">
      <c r="A25" s="87">
        <v>9</v>
      </c>
      <c r="B25" s="198"/>
      <c r="C25" s="708" t="s">
        <v>74</v>
      </c>
      <c r="D25" s="709"/>
      <c r="E25" s="199" t="s">
        <v>51</v>
      </c>
      <c r="F25" s="200">
        <v>33</v>
      </c>
      <c r="G25" s="200"/>
      <c r="H25" s="204"/>
      <c r="I25" s="200"/>
      <c r="J25" s="200"/>
      <c r="K25" s="200"/>
      <c r="L25" s="200">
        <f>SUM(I25:K25)</f>
        <v>0</v>
      </c>
      <c r="M25" s="201">
        <f>F25*G25</f>
        <v>0</v>
      </c>
      <c r="N25" s="200">
        <f>ROUNDUP(F25*I25,3)</f>
        <v>0</v>
      </c>
      <c r="O25" s="200">
        <f>ROUNDUP(F25*J25,3)</f>
        <v>0</v>
      </c>
      <c r="P25" s="200">
        <f>ROUNDUP(F25*K25,3)</f>
        <v>0</v>
      </c>
      <c r="Q25" s="202">
        <f>SUM(N25:P25)</f>
        <v>0</v>
      </c>
    </row>
    <row r="26" spans="1:17" s="203" customFormat="1" ht="12.75" customHeight="1">
      <c r="A26" s="87">
        <v>10</v>
      </c>
      <c r="B26" s="198"/>
      <c r="C26" s="708" t="s">
        <v>75</v>
      </c>
      <c r="D26" s="709"/>
      <c r="E26" s="199" t="s">
        <v>51</v>
      </c>
      <c r="F26" s="200">
        <v>2</v>
      </c>
      <c r="G26" s="200"/>
      <c r="H26" s="204"/>
      <c r="I26" s="200"/>
      <c r="J26" s="200"/>
      <c r="K26" s="200"/>
      <c r="L26" s="200">
        <f>SUM(I26:K26)</f>
        <v>0</v>
      </c>
      <c r="M26" s="201">
        <f>F26*G26</f>
        <v>0</v>
      </c>
      <c r="N26" s="200">
        <f>ROUNDUP(F26*I26,3)</f>
        <v>0</v>
      </c>
      <c r="O26" s="200">
        <f>ROUNDUP(F26*J26,3)</f>
        <v>0</v>
      </c>
      <c r="P26" s="200">
        <f>ROUNDUP(F26*K26,3)</f>
        <v>0</v>
      </c>
      <c r="Q26" s="202">
        <f>SUM(N26:P26)</f>
        <v>0</v>
      </c>
    </row>
    <row r="27" spans="1:17" s="203" customFormat="1" ht="12.75" customHeight="1">
      <c r="A27" s="87">
        <v>11</v>
      </c>
      <c r="B27" s="198"/>
      <c r="C27" s="708" t="s">
        <v>76</v>
      </c>
      <c r="D27" s="709"/>
      <c r="E27" s="199" t="s">
        <v>44</v>
      </c>
      <c r="F27" s="200">
        <v>1</v>
      </c>
      <c r="G27" s="200"/>
      <c r="H27" s="204"/>
      <c r="I27" s="200"/>
      <c r="J27" s="200"/>
      <c r="K27" s="200"/>
      <c r="L27" s="200">
        <f t="shared" si="0"/>
        <v>0</v>
      </c>
      <c r="M27" s="201">
        <f t="shared" si="1"/>
        <v>0</v>
      </c>
      <c r="N27" s="200">
        <f t="shared" si="2"/>
        <v>0</v>
      </c>
      <c r="O27" s="200">
        <f t="shared" si="3"/>
        <v>0</v>
      </c>
      <c r="P27" s="200">
        <f t="shared" si="4"/>
        <v>0</v>
      </c>
      <c r="Q27" s="202">
        <f t="shared" si="5"/>
        <v>0</v>
      </c>
    </row>
    <row r="28" spans="1:17" s="203" customFormat="1" ht="12.75" customHeight="1">
      <c r="A28" s="87">
        <v>12</v>
      </c>
      <c r="B28" s="198"/>
      <c r="C28" s="708" t="s">
        <v>77</v>
      </c>
      <c r="D28" s="709"/>
      <c r="E28" s="199" t="s">
        <v>44</v>
      </c>
      <c r="F28" s="200">
        <v>1</v>
      </c>
      <c r="G28" s="200"/>
      <c r="H28" s="200"/>
      <c r="I28" s="200"/>
      <c r="J28" s="200"/>
      <c r="K28" s="200"/>
      <c r="L28" s="200">
        <f t="shared" si="0"/>
        <v>0</v>
      </c>
      <c r="M28" s="201">
        <f t="shared" si="1"/>
        <v>0</v>
      </c>
      <c r="N28" s="200">
        <f t="shared" si="2"/>
        <v>0</v>
      </c>
      <c r="O28" s="200">
        <f t="shared" si="3"/>
        <v>0</v>
      </c>
      <c r="P28" s="200">
        <f t="shared" si="4"/>
        <v>0</v>
      </c>
      <c r="Q28" s="202">
        <f t="shared" si="5"/>
        <v>0</v>
      </c>
    </row>
    <row r="29" spans="1:17" s="203" customFormat="1" ht="12.75" customHeight="1">
      <c r="A29" s="87">
        <v>13</v>
      </c>
      <c r="B29" s="198"/>
      <c r="C29" s="708" t="s">
        <v>78</v>
      </c>
      <c r="D29" s="709"/>
      <c r="E29" s="199" t="s">
        <v>44</v>
      </c>
      <c r="F29" s="200">
        <v>1</v>
      </c>
      <c r="G29" s="200"/>
      <c r="H29" s="200"/>
      <c r="I29" s="200"/>
      <c r="J29" s="200"/>
      <c r="K29" s="200"/>
      <c r="L29" s="200">
        <f>SUM(I29:K29)</f>
        <v>0</v>
      </c>
      <c r="M29" s="201">
        <f>F29*G29</f>
        <v>0</v>
      </c>
      <c r="N29" s="200">
        <f>ROUNDUP(F29*I29,3)</f>
        <v>0</v>
      </c>
      <c r="O29" s="200">
        <f>ROUNDUP(F29*J29,3)</f>
        <v>0</v>
      </c>
      <c r="P29" s="200">
        <f>ROUNDUP(F29*K29,3)</f>
        <v>0</v>
      </c>
      <c r="Q29" s="202">
        <f>SUM(N29:P29)</f>
        <v>0</v>
      </c>
    </row>
    <row r="30" spans="1:17" s="92" customFormat="1" ht="11.25">
      <c r="A30" s="92">
        <v>14</v>
      </c>
      <c r="B30" s="93"/>
      <c r="C30" s="690" t="s">
        <v>79</v>
      </c>
      <c r="D30" s="691"/>
      <c r="E30" s="89" t="s">
        <v>80</v>
      </c>
      <c r="F30" s="90">
        <v>24</v>
      </c>
      <c r="G30" s="90"/>
      <c r="H30" s="90"/>
      <c r="I30" s="90"/>
      <c r="J30" s="90"/>
      <c r="K30" s="90"/>
      <c r="L30" s="90">
        <f t="shared" si="0"/>
        <v>0</v>
      </c>
      <c r="M30" s="90">
        <f>G30*F30</f>
        <v>0</v>
      </c>
      <c r="N30" s="90">
        <f t="shared" si="2"/>
        <v>0</v>
      </c>
      <c r="O30" s="90">
        <f t="shared" si="3"/>
        <v>0</v>
      </c>
      <c r="P30" s="90">
        <f t="shared" si="4"/>
        <v>0</v>
      </c>
      <c r="Q30" s="91">
        <f t="shared" si="5"/>
        <v>0</v>
      </c>
    </row>
    <row r="31" spans="1:17" s="212" customFormat="1" ht="13.5" thickBot="1">
      <c r="A31" s="205"/>
      <c r="B31" s="206"/>
      <c r="C31" s="207"/>
      <c r="D31" s="208"/>
      <c r="E31" s="209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1"/>
    </row>
    <row r="32" spans="1:17" s="222" customFormat="1" ht="13.5" thickTop="1">
      <c r="A32" s="213"/>
      <c r="B32" s="214"/>
      <c r="C32" s="215"/>
      <c r="D32" s="216" t="s">
        <v>52</v>
      </c>
      <c r="E32" s="217"/>
      <c r="F32" s="218"/>
      <c r="G32" s="218"/>
      <c r="H32" s="218"/>
      <c r="I32" s="219"/>
      <c r="J32" s="219"/>
      <c r="K32" s="219"/>
      <c r="L32" s="219"/>
      <c r="M32" s="220">
        <f>SUM(M17:M31)</f>
        <v>0</v>
      </c>
      <c r="N32" s="220">
        <f>SUM(N17:N31)</f>
        <v>0</v>
      </c>
      <c r="O32" s="220">
        <f>SUM(O17:O31)</f>
        <v>0</v>
      </c>
      <c r="P32" s="220">
        <f>SUM(P17:P31)</f>
        <v>0</v>
      </c>
      <c r="Q32" s="221">
        <f>SUM(N32:P32)</f>
        <v>0</v>
      </c>
    </row>
    <row r="33" spans="1:17" s="232" customFormat="1" ht="12.75">
      <c r="A33" s="223"/>
      <c r="B33" s="224"/>
      <c r="C33" s="225"/>
      <c r="D33" s="226" t="s">
        <v>53</v>
      </c>
      <c r="E33" s="227"/>
      <c r="F33" s="117">
        <v>0.05</v>
      </c>
      <c r="G33" s="118"/>
      <c r="H33" s="118"/>
      <c r="I33" s="228"/>
      <c r="J33" s="228"/>
      <c r="K33" s="228"/>
      <c r="L33" s="228"/>
      <c r="M33" s="229"/>
      <c r="N33" s="230"/>
      <c r="O33" s="230">
        <f>ROUNDUP(O32*F33,2)</f>
        <v>0</v>
      </c>
      <c r="P33" s="230"/>
      <c r="Q33" s="231">
        <f>SUM(N33:P33)</f>
        <v>0</v>
      </c>
    </row>
    <row r="34" spans="1:17" s="232" customFormat="1" ht="12.75">
      <c r="A34" s="233"/>
      <c r="B34" s="234"/>
      <c r="C34" s="235"/>
      <c r="D34" s="236" t="s">
        <v>54</v>
      </c>
      <c r="E34" s="237"/>
      <c r="F34" s="129"/>
      <c r="G34" s="130"/>
      <c r="H34" s="130"/>
      <c r="I34" s="238"/>
      <c r="J34" s="238"/>
      <c r="K34" s="238"/>
      <c r="L34" s="238"/>
      <c r="M34" s="239"/>
      <c r="N34" s="240">
        <f>SUM(N32:N33)</f>
        <v>0</v>
      </c>
      <c r="O34" s="240">
        <f>SUM(O32:O33)</f>
        <v>0</v>
      </c>
      <c r="P34" s="240">
        <f>SUM(P32:P33)</f>
        <v>0</v>
      </c>
      <c r="Q34" s="241">
        <f>SUM(Q32:Q33)</f>
        <v>0</v>
      </c>
    </row>
    <row r="35" spans="1:17" s="232" customFormat="1" ht="12.75">
      <c r="A35" s="242"/>
      <c r="B35" s="243"/>
      <c r="C35" s="244"/>
      <c r="D35" s="245" t="s">
        <v>19</v>
      </c>
      <c r="E35" s="246"/>
      <c r="F35" s="140">
        <v>0.03</v>
      </c>
      <c r="G35" s="141"/>
      <c r="H35" s="141"/>
      <c r="I35" s="247"/>
      <c r="J35" s="247"/>
      <c r="K35" s="247"/>
      <c r="L35" s="247"/>
      <c r="M35" s="248"/>
      <c r="N35" s="249"/>
      <c r="O35" s="249"/>
      <c r="P35" s="249"/>
      <c r="Q35" s="250">
        <f>ROUNDUP(Q34*F35,2)</f>
        <v>0</v>
      </c>
    </row>
    <row r="36" spans="1:17" s="232" customFormat="1" ht="12.75">
      <c r="A36" s="242"/>
      <c r="B36" s="243"/>
      <c r="C36" s="244"/>
      <c r="D36" s="245" t="s">
        <v>20</v>
      </c>
      <c r="E36" s="246"/>
      <c r="F36" s="140">
        <v>0.07</v>
      </c>
      <c r="G36" s="141"/>
      <c r="H36" s="141"/>
      <c r="I36" s="247"/>
      <c r="J36" s="247"/>
      <c r="K36" s="247"/>
      <c r="L36" s="247"/>
      <c r="M36" s="248"/>
      <c r="N36" s="249"/>
      <c r="O36" s="249"/>
      <c r="P36" s="249"/>
      <c r="Q36" s="250">
        <f>ROUNDUP(Q34*F36,2)</f>
        <v>0</v>
      </c>
    </row>
    <row r="37" spans="1:17" s="232" customFormat="1" ht="12.75">
      <c r="A37" s="223"/>
      <c r="B37" s="224"/>
      <c r="C37" s="225"/>
      <c r="D37" s="226" t="s">
        <v>21</v>
      </c>
      <c r="E37" s="227"/>
      <c r="F37" s="146">
        <v>0.2409</v>
      </c>
      <c r="G37" s="118"/>
      <c r="H37" s="118"/>
      <c r="I37" s="228"/>
      <c r="J37" s="228"/>
      <c r="K37" s="228"/>
      <c r="L37" s="228"/>
      <c r="M37" s="229"/>
      <c r="N37" s="230"/>
      <c r="O37" s="230"/>
      <c r="P37" s="230"/>
      <c r="Q37" s="231">
        <f>ROUNDUP(N34*F37,2)</f>
        <v>0</v>
      </c>
    </row>
    <row r="38" spans="1:17" s="232" customFormat="1" ht="12.75">
      <c r="A38" s="233"/>
      <c r="B38" s="234"/>
      <c r="C38" s="235"/>
      <c r="D38" s="236" t="s">
        <v>23</v>
      </c>
      <c r="E38" s="237"/>
      <c r="F38" s="129"/>
      <c r="G38" s="130"/>
      <c r="H38" s="130"/>
      <c r="I38" s="238"/>
      <c r="J38" s="238"/>
      <c r="K38" s="238"/>
      <c r="L38" s="238"/>
      <c r="M38" s="239"/>
      <c r="N38" s="251"/>
      <c r="O38" s="251"/>
      <c r="P38" s="251"/>
      <c r="Q38" s="241">
        <f>SUM(Q34:Q37)</f>
        <v>0</v>
      </c>
    </row>
    <row r="39" spans="1:17" s="232" customFormat="1" ht="12.75">
      <c r="A39" s="242"/>
      <c r="B39" s="243"/>
      <c r="C39" s="244"/>
      <c r="D39" s="245" t="s">
        <v>24</v>
      </c>
      <c r="E39" s="246"/>
      <c r="F39" s="140">
        <v>0.21</v>
      </c>
      <c r="G39" s="141"/>
      <c r="H39" s="141"/>
      <c r="I39" s="247"/>
      <c r="J39" s="247"/>
      <c r="K39" s="247"/>
      <c r="L39" s="247"/>
      <c r="M39" s="248"/>
      <c r="N39" s="249"/>
      <c r="O39" s="249"/>
      <c r="P39" s="249"/>
      <c r="Q39" s="250">
        <f>ROUNDUP(Q38*F39,2)</f>
        <v>0</v>
      </c>
    </row>
    <row r="40" spans="1:17" s="212" customFormat="1" ht="13.5" thickBot="1">
      <c r="A40" s="252"/>
      <c r="B40" s="253"/>
      <c r="C40" s="254"/>
      <c r="D40" s="255" t="s">
        <v>55</v>
      </c>
      <c r="E40" s="256"/>
      <c r="F40" s="256"/>
      <c r="G40" s="256"/>
      <c r="H40" s="256"/>
      <c r="I40" s="256"/>
      <c r="J40" s="256"/>
      <c r="K40" s="256"/>
      <c r="L40" s="256"/>
      <c r="M40" s="210"/>
      <c r="N40" s="210"/>
      <c r="O40" s="210"/>
      <c r="P40" s="210"/>
      <c r="Q40" s="257">
        <f>SUM(Q38:Q39)</f>
        <v>0</v>
      </c>
    </row>
    <row r="41" ht="13.5" hidden="1" thickTop="1">
      <c r="N41" s="156"/>
    </row>
    <row r="42" spans="4:7" ht="13.5" hidden="1" thickTop="1">
      <c r="D42" s="260" t="s">
        <v>56</v>
      </c>
      <c r="G42" s="261" t="s">
        <v>57</v>
      </c>
    </row>
    <row r="43" ht="13.5" hidden="1" thickTop="1">
      <c r="I43" s="259" t="s">
        <v>58</v>
      </c>
    </row>
    <row r="44" ht="13.5" hidden="1" thickTop="1">
      <c r="D44" s="262"/>
    </row>
    <row r="45" ht="13.5" hidden="1" thickTop="1">
      <c r="G45" s="261" t="s">
        <v>59</v>
      </c>
    </row>
    <row r="46" ht="13.5" hidden="1" thickTop="1">
      <c r="I46" s="259" t="s">
        <v>60</v>
      </c>
    </row>
    <row r="47" ht="13.5" hidden="1" thickTop="1"/>
    <row r="48" spans="4:6" ht="13.5" hidden="1" thickTop="1">
      <c r="D48" s="260" t="s">
        <v>61</v>
      </c>
      <c r="F48" s="259" t="s">
        <v>62</v>
      </c>
    </row>
    <row r="49" ht="13.5" thickTop="1"/>
  </sheetData>
  <sheetProtection/>
  <mergeCells count="28">
    <mergeCell ref="I12:L12"/>
    <mergeCell ref="M12:P12"/>
    <mergeCell ref="I13:I14"/>
    <mergeCell ref="J13:J14"/>
    <mergeCell ref="K13:K14"/>
    <mergeCell ref="L13:L14"/>
    <mergeCell ref="M13:M14"/>
    <mergeCell ref="N13:N14"/>
    <mergeCell ref="O13:O14"/>
    <mergeCell ref="P13:P14"/>
    <mergeCell ref="C15:D15"/>
    <mergeCell ref="C18:D18"/>
    <mergeCell ref="E12:E14"/>
    <mergeCell ref="F12:F14"/>
    <mergeCell ref="G12:G14"/>
    <mergeCell ref="H12:H14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</mergeCells>
  <printOptions horizontalCentered="1"/>
  <pageMargins left="0.2362204724409449" right="0.2362204724409449" top="0.5118110236220472" bottom="0.4724409448818898" header="0.31496062992125984" footer="0.31496062992125984"/>
  <pageSetup fitToHeight="1" fitToWidth="1" horizontalDpi="300" verticalDpi="300" orientation="landscape" paperSize="9" scale="81" r:id="rId1"/>
  <headerFooter>
    <oddHeader>&amp;R&amp;F</oddHeader>
    <oddFooter>&amp;RLapa &amp;P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04"/>
  <sheetViews>
    <sheetView showZeros="0" zoomScale="85" zoomScaleNormal="85" zoomScalePageLayoutView="0" workbookViewId="0" topLeftCell="A1">
      <pane xSplit="6" ySplit="14" topLeftCell="G33" activePane="bottomRight" state="frozen"/>
      <selection pane="topLeft" activeCell="D5" sqref="D5"/>
      <selection pane="topRight" activeCell="D5" sqref="D5"/>
      <selection pane="bottomLeft" activeCell="D5" sqref="D5"/>
      <selection pane="bottomRight" activeCell="L50" sqref="L50"/>
    </sheetView>
  </sheetViews>
  <sheetFormatPr defaultColWidth="9.140625" defaultRowHeight="12.75"/>
  <cols>
    <col min="1" max="2" width="6.57421875" style="407" customWidth="1"/>
    <col min="3" max="3" width="3.57421875" style="407" customWidth="1"/>
    <col min="4" max="4" width="44.57421875" style="407" customWidth="1"/>
    <col min="5" max="5" width="6.140625" style="284" customWidth="1"/>
    <col min="6" max="8" width="7.7109375" style="408" customWidth="1"/>
    <col min="9" max="12" width="8.421875" style="408" customWidth="1"/>
    <col min="13" max="13" width="9.00390625" style="408" customWidth="1"/>
    <col min="14" max="16" width="11.140625" style="408" customWidth="1"/>
    <col min="17" max="17" width="13.00390625" style="410" customWidth="1"/>
    <col min="18" max="16384" width="9.140625" style="407" customWidth="1"/>
  </cols>
  <sheetData>
    <row r="1" spans="1:17" s="266" customFormat="1" ht="13.5">
      <c r="A1" s="2"/>
      <c r="B1" s="1"/>
      <c r="C1" s="2"/>
      <c r="D1" s="2"/>
      <c r="E1" s="263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5"/>
    </row>
    <row r="2" spans="1:17" s="266" customFormat="1" ht="13.5">
      <c r="A2" s="2"/>
      <c r="B2" s="1"/>
      <c r="C2" s="49" t="s">
        <v>0</v>
      </c>
      <c r="D2" s="4" t="s">
        <v>1</v>
      </c>
      <c r="E2" s="263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5"/>
    </row>
    <row r="3" spans="1:17" s="266" customFormat="1" ht="13.5">
      <c r="A3" s="2"/>
      <c r="B3" s="1"/>
      <c r="C3" s="49" t="s">
        <v>2</v>
      </c>
      <c r="D3" s="4" t="s">
        <v>3</v>
      </c>
      <c r="E3" s="263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5"/>
    </row>
    <row r="4" spans="1:17" s="266" customFormat="1" ht="13.5">
      <c r="A4" s="2"/>
      <c r="B4" s="1"/>
      <c r="C4" s="50"/>
      <c r="D4" s="5"/>
      <c r="E4" s="263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5"/>
    </row>
    <row r="5" spans="1:17" s="266" customFormat="1" ht="13.5">
      <c r="A5" s="2"/>
      <c r="B5" s="1"/>
      <c r="C5" s="49" t="s">
        <v>4</v>
      </c>
      <c r="D5" s="4"/>
      <c r="E5" s="263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5"/>
    </row>
    <row r="6" spans="2:17" s="266" customFormat="1" ht="13.5">
      <c r="B6" s="267"/>
      <c r="C6" s="5"/>
      <c r="D6" s="5"/>
      <c r="E6" s="263"/>
      <c r="F6" s="264"/>
      <c r="G6" s="264"/>
      <c r="H6" s="264"/>
      <c r="I6" s="268" t="s">
        <v>81</v>
      </c>
      <c r="J6" s="264"/>
      <c r="K6" s="264"/>
      <c r="L6" s="264"/>
      <c r="M6" s="264"/>
      <c r="N6" s="264"/>
      <c r="O6" s="264"/>
      <c r="P6" s="264"/>
      <c r="Q6" s="265"/>
    </row>
    <row r="7" spans="1:17" s="266" customFormat="1" ht="13.5">
      <c r="A7" s="269"/>
      <c r="B7" s="269"/>
      <c r="C7" s="270"/>
      <c r="D7" s="271"/>
      <c r="E7" s="263"/>
      <c r="F7" s="264"/>
      <c r="G7" s="264"/>
      <c r="H7" s="264"/>
      <c r="I7" s="268" t="s">
        <v>82</v>
      </c>
      <c r="J7" s="264"/>
      <c r="K7" s="264"/>
      <c r="L7" s="264"/>
      <c r="M7" s="264"/>
      <c r="N7" s="264"/>
      <c r="O7" s="264"/>
      <c r="P7" s="264"/>
      <c r="Q7" s="265"/>
    </row>
    <row r="8" spans="1:14" s="266" customFormat="1" ht="12.75">
      <c r="A8" s="269"/>
      <c r="B8" s="269"/>
      <c r="C8" s="270"/>
      <c r="D8" s="271"/>
      <c r="E8" s="263"/>
      <c r="F8" s="264"/>
      <c r="G8" s="264"/>
      <c r="H8" s="264"/>
      <c r="J8" s="264"/>
      <c r="K8" s="264"/>
      <c r="L8" s="264"/>
      <c r="M8" s="264"/>
      <c r="N8" s="264"/>
    </row>
    <row r="9" spans="1:17" s="266" customFormat="1" ht="12.75">
      <c r="A9" s="269"/>
      <c r="B9" s="269"/>
      <c r="C9" s="271"/>
      <c r="D9" s="271"/>
      <c r="E9" s="263"/>
      <c r="F9" s="264"/>
      <c r="G9" s="264"/>
      <c r="H9" s="264"/>
      <c r="J9" s="264"/>
      <c r="K9" s="264"/>
      <c r="L9" s="264"/>
      <c r="M9" s="264"/>
      <c r="N9" s="264"/>
      <c r="P9" s="272"/>
      <c r="Q9" s="273"/>
    </row>
    <row r="10" spans="1:17" s="266" customFormat="1" ht="13.5">
      <c r="A10" s="269"/>
      <c r="B10" s="269"/>
      <c r="C10" s="1" t="s">
        <v>8</v>
      </c>
      <c r="D10" s="274"/>
      <c r="E10" s="263"/>
      <c r="F10" s="264"/>
      <c r="G10" s="264"/>
      <c r="H10" s="264"/>
      <c r="I10" s="264"/>
      <c r="J10" s="264"/>
      <c r="K10" s="264"/>
      <c r="L10" s="264"/>
      <c r="M10" s="264"/>
      <c r="N10" s="264"/>
      <c r="P10" s="275" t="s">
        <v>28</v>
      </c>
      <c r="Q10" s="276">
        <f>Q94</f>
        <v>0</v>
      </c>
    </row>
    <row r="11" spans="1:17" s="266" customFormat="1" ht="12.75">
      <c r="A11" s="269"/>
      <c r="B11" s="269"/>
      <c r="C11" s="269"/>
      <c r="D11" s="269"/>
      <c r="E11" s="263"/>
      <c r="F11" s="264"/>
      <c r="G11" s="264"/>
      <c r="H11" s="264"/>
      <c r="I11" s="264"/>
      <c r="J11" s="264"/>
      <c r="K11" s="264"/>
      <c r="L11" s="264"/>
      <c r="M11" s="264"/>
      <c r="N11" s="264"/>
      <c r="O11" s="275"/>
      <c r="P11" s="277"/>
      <c r="Q11" s="276"/>
    </row>
    <row r="12" spans="1:17" s="266" customFormat="1" ht="12.75">
      <c r="A12" s="278"/>
      <c r="B12" s="279"/>
      <c r="C12" s="280"/>
      <c r="D12" s="281"/>
      <c r="E12" s="730" t="s">
        <v>29</v>
      </c>
      <c r="F12" s="733" t="s">
        <v>30</v>
      </c>
      <c r="G12" s="736" t="s">
        <v>31</v>
      </c>
      <c r="H12" s="736" t="s">
        <v>32</v>
      </c>
      <c r="I12" s="739" t="s">
        <v>33</v>
      </c>
      <c r="J12" s="740"/>
      <c r="K12" s="740"/>
      <c r="L12" s="741"/>
      <c r="M12" s="739" t="s">
        <v>34</v>
      </c>
      <c r="N12" s="740"/>
      <c r="O12" s="740"/>
      <c r="P12" s="741"/>
      <c r="Q12" s="282"/>
    </row>
    <row r="13" spans="1:17" s="266" customFormat="1" ht="12.75">
      <c r="A13" s="283" t="s">
        <v>9</v>
      </c>
      <c r="B13" s="284" t="s">
        <v>35</v>
      </c>
      <c r="C13" s="285"/>
      <c r="D13" s="286" t="s">
        <v>65</v>
      </c>
      <c r="E13" s="731"/>
      <c r="F13" s="734" t="s">
        <v>30</v>
      </c>
      <c r="G13" s="737"/>
      <c r="H13" s="737"/>
      <c r="I13" s="742" t="s">
        <v>37</v>
      </c>
      <c r="J13" s="742" t="s">
        <v>38</v>
      </c>
      <c r="K13" s="742" t="s">
        <v>39</v>
      </c>
      <c r="L13" s="742" t="s">
        <v>40</v>
      </c>
      <c r="M13" s="742" t="s">
        <v>41</v>
      </c>
      <c r="N13" s="742" t="s">
        <v>37</v>
      </c>
      <c r="O13" s="742" t="s">
        <v>38</v>
      </c>
      <c r="P13" s="742" t="s">
        <v>39</v>
      </c>
      <c r="Q13" s="287" t="s">
        <v>42</v>
      </c>
    </row>
    <row r="14" spans="1:17" s="266" customFormat="1" ht="12.75">
      <c r="A14" s="288"/>
      <c r="B14" s="289"/>
      <c r="C14" s="290"/>
      <c r="D14" s="291"/>
      <c r="E14" s="732"/>
      <c r="F14" s="735"/>
      <c r="G14" s="738"/>
      <c r="H14" s="738"/>
      <c r="I14" s="743"/>
      <c r="J14" s="743"/>
      <c r="K14" s="743"/>
      <c r="L14" s="743"/>
      <c r="M14" s="743"/>
      <c r="N14" s="743"/>
      <c r="O14" s="743"/>
      <c r="P14" s="743"/>
      <c r="Q14" s="292"/>
    </row>
    <row r="15" spans="1:17" s="298" customFormat="1" ht="7.5">
      <c r="A15" s="293">
        <v>1</v>
      </c>
      <c r="B15" s="294">
        <v>2</v>
      </c>
      <c r="C15" s="728">
        <v>3</v>
      </c>
      <c r="D15" s="729"/>
      <c r="E15" s="295">
        <v>4</v>
      </c>
      <c r="F15" s="295">
        <v>5</v>
      </c>
      <c r="G15" s="295">
        <v>6</v>
      </c>
      <c r="H15" s="295">
        <v>7</v>
      </c>
      <c r="I15" s="295">
        <v>8</v>
      </c>
      <c r="J15" s="295">
        <v>9</v>
      </c>
      <c r="K15" s="295">
        <v>10</v>
      </c>
      <c r="L15" s="295">
        <v>11</v>
      </c>
      <c r="M15" s="296">
        <v>12</v>
      </c>
      <c r="N15" s="295">
        <v>13</v>
      </c>
      <c r="O15" s="295">
        <v>14</v>
      </c>
      <c r="P15" s="295">
        <v>15</v>
      </c>
      <c r="Q15" s="297">
        <v>16</v>
      </c>
    </row>
    <row r="16" spans="1:17" s="266" customFormat="1" ht="12.75">
      <c r="A16" s="299"/>
      <c r="B16" s="300"/>
      <c r="C16" s="301"/>
      <c r="D16" s="301"/>
      <c r="E16" s="302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4"/>
    </row>
    <row r="17" spans="1:17" s="311" customFormat="1" ht="12">
      <c r="A17" s="305">
        <v>1</v>
      </c>
      <c r="B17" s="306"/>
      <c r="C17" s="726" t="s">
        <v>83</v>
      </c>
      <c r="D17" s="727"/>
      <c r="E17" s="307" t="s">
        <v>84</v>
      </c>
      <c r="F17" s="308">
        <v>41.19</v>
      </c>
      <c r="G17" s="308"/>
      <c r="H17" s="204"/>
      <c r="I17" s="204"/>
      <c r="J17" s="204"/>
      <c r="K17" s="204"/>
      <c r="L17" s="204">
        <f>SUM(I17:K17)</f>
        <v>0</v>
      </c>
      <c r="M17" s="309">
        <f>F17*G17</f>
        <v>0</v>
      </c>
      <c r="N17" s="204">
        <f>ROUNDUP(F17*I17,3)</f>
        <v>0</v>
      </c>
      <c r="O17" s="204">
        <f>ROUNDUP(F17*J17,3)</f>
        <v>0</v>
      </c>
      <c r="P17" s="204">
        <f>ROUNDUP(F17*K17,3)</f>
        <v>0</v>
      </c>
      <c r="Q17" s="310">
        <f>SUM(N17:P17)</f>
        <v>0</v>
      </c>
    </row>
    <row r="18" spans="1:17" s="317" customFormat="1" ht="12">
      <c r="A18" s="312"/>
      <c r="B18" s="313"/>
      <c r="C18" s="314"/>
      <c r="D18" s="315" t="s">
        <v>85</v>
      </c>
      <c r="E18" s="316" t="s">
        <v>86</v>
      </c>
      <c r="F18" s="204">
        <v>5.359999999999999</v>
      </c>
      <c r="G18" s="204"/>
      <c r="H18" s="204"/>
      <c r="I18" s="204"/>
      <c r="J18" s="204"/>
      <c r="K18" s="204"/>
      <c r="L18" s="204">
        <f>SUM(I18:K18)</f>
        <v>0</v>
      </c>
      <c r="M18" s="204"/>
      <c r="N18" s="204">
        <f>ROUNDUP(F18*I18,3)</f>
        <v>0</v>
      </c>
      <c r="O18" s="204">
        <f>ROUNDUP(F18*J18,3)</f>
        <v>0</v>
      </c>
      <c r="P18" s="204">
        <f>ROUNDUP(F18*K18,3)</f>
        <v>0</v>
      </c>
      <c r="Q18" s="310">
        <f>SUM(N18:P18)</f>
        <v>0</v>
      </c>
    </row>
    <row r="19" spans="1:17" s="311" customFormat="1" ht="12.75" customHeight="1">
      <c r="A19" s="318"/>
      <c r="B19" s="306"/>
      <c r="C19" s="319"/>
      <c r="D19" s="320" t="s">
        <v>87</v>
      </c>
      <c r="E19" s="316" t="s">
        <v>86</v>
      </c>
      <c r="F19" s="308">
        <v>3.51</v>
      </c>
      <c r="G19" s="308"/>
      <c r="H19" s="204"/>
      <c r="I19" s="204"/>
      <c r="J19" s="204"/>
      <c r="K19" s="204"/>
      <c r="L19" s="204">
        <f>SUM(I19:K19)</f>
        <v>0</v>
      </c>
      <c r="M19" s="309">
        <f>F19*G19</f>
        <v>0</v>
      </c>
      <c r="N19" s="204">
        <f>ROUNDUP(F19*I19,3)</f>
        <v>0</v>
      </c>
      <c r="O19" s="204">
        <f>ROUNDUP(F19*J19,3)</f>
        <v>0</v>
      </c>
      <c r="P19" s="204">
        <f>ROUNDUP(F19*K19,3)</f>
        <v>0</v>
      </c>
      <c r="Q19" s="310">
        <f>SUM(N19:P19)</f>
        <v>0</v>
      </c>
    </row>
    <row r="20" spans="1:17" s="311" customFormat="1" ht="12.75" customHeight="1">
      <c r="A20" s="318"/>
      <c r="B20" s="306"/>
      <c r="C20" s="319"/>
      <c r="D20" s="320" t="s">
        <v>88</v>
      </c>
      <c r="E20" s="316" t="s">
        <v>89</v>
      </c>
      <c r="F20" s="308">
        <v>38</v>
      </c>
      <c r="G20" s="308"/>
      <c r="H20" s="204"/>
      <c r="I20" s="204"/>
      <c r="J20" s="204"/>
      <c r="K20" s="204"/>
      <c r="L20" s="204">
        <f aca="true" t="shared" si="0" ref="L20:L63">SUM(I20:K20)</f>
        <v>0</v>
      </c>
      <c r="M20" s="309">
        <f>F20*G20</f>
        <v>0</v>
      </c>
      <c r="N20" s="204">
        <f aca="true" t="shared" si="1" ref="N20:N44">ROUNDUP(F20*I20,3)</f>
        <v>0</v>
      </c>
      <c r="O20" s="204">
        <f aca="true" t="shared" si="2" ref="O20:O44">ROUNDUP(F20*J20,3)</f>
        <v>0</v>
      </c>
      <c r="P20" s="204">
        <f aca="true" t="shared" si="3" ref="P20:P44">ROUNDUP(F20*K20,3)</f>
        <v>0</v>
      </c>
      <c r="Q20" s="310">
        <f aca="true" t="shared" si="4" ref="Q20:Q63">SUM(N20:P20)</f>
        <v>0</v>
      </c>
    </row>
    <row r="21" spans="1:17" s="311" customFormat="1" ht="12.75" customHeight="1">
      <c r="A21" s="305">
        <v>2</v>
      </c>
      <c r="B21" s="306"/>
      <c r="C21" s="726" t="s">
        <v>90</v>
      </c>
      <c r="D21" s="727"/>
      <c r="E21" s="307" t="s">
        <v>84</v>
      </c>
      <c r="F21" s="308">
        <v>41.19</v>
      </c>
      <c r="G21" s="308"/>
      <c r="H21" s="204"/>
      <c r="I21" s="204"/>
      <c r="J21" s="204"/>
      <c r="K21" s="204"/>
      <c r="L21" s="204">
        <f t="shared" si="0"/>
        <v>0</v>
      </c>
      <c r="M21" s="309">
        <f>F21*G21</f>
        <v>0</v>
      </c>
      <c r="N21" s="204">
        <f t="shared" si="1"/>
        <v>0</v>
      </c>
      <c r="O21" s="204">
        <f t="shared" si="2"/>
        <v>0</v>
      </c>
      <c r="P21" s="204">
        <f t="shared" si="3"/>
        <v>0</v>
      </c>
      <c r="Q21" s="310">
        <f t="shared" si="4"/>
        <v>0</v>
      </c>
    </row>
    <row r="22" spans="1:17" s="317" customFormat="1" ht="12">
      <c r="A22" s="312"/>
      <c r="B22" s="313"/>
      <c r="C22" s="314"/>
      <c r="D22" s="315" t="s">
        <v>91</v>
      </c>
      <c r="E22" s="316" t="s">
        <v>84</v>
      </c>
      <c r="F22" s="204">
        <v>107.10000000000001</v>
      </c>
      <c r="G22" s="204"/>
      <c r="H22" s="204"/>
      <c r="I22" s="204"/>
      <c r="J22" s="204"/>
      <c r="K22" s="204"/>
      <c r="L22" s="204">
        <f t="shared" si="0"/>
        <v>0</v>
      </c>
      <c r="M22" s="204"/>
      <c r="N22" s="204">
        <f t="shared" si="1"/>
        <v>0</v>
      </c>
      <c r="O22" s="204">
        <f t="shared" si="2"/>
        <v>0</v>
      </c>
      <c r="P22" s="204">
        <f t="shared" si="3"/>
        <v>0</v>
      </c>
      <c r="Q22" s="310">
        <f t="shared" si="4"/>
        <v>0</v>
      </c>
    </row>
    <row r="23" spans="1:17" s="317" customFormat="1" ht="12">
      <c r="A23" s="312"/>
      <c r="B23" s="313"/>
      <c r="C23" s="314"/>
      <c r="D23" s="315" t="s">
        <v>92</v>
      </c>
      <c r="E23" s="316" t="s">
        <v>84</v>
      </c>
      <c r="F23" s="204">
        <v>45.309999999999995</v>
      </c>
      <c r="G23" s="204"/>
      <c r="H23" s="204"/>
      <c r="I23" s="204"/>
      <c r="J23" s="204"/>
      <c r="K23" s="204"/>
      <c r="L23" s="204">
        <f t="shared" si="0"/>
        <v>0</v>
      </c>
      <c r="M23" s="204"/>
      <c r="N23" s="204">
        <f t="shared" si="1"/>
        <v>0</v>
      </c>
      <c r="O23" s="204">
        <f t="shared" si="2"/>
        <v>0</v>
      </c>
      <c r="P23" s="204">
        <f t="shared" si="3"/>
        <v>0</v>
      </c>
      <c r="Q23" s="310">
        <f t="shared" si="4"/>
        <v>0</v>
      </c>
    </row>
    <row r="24" spans="1:17" s="327" customFormat="1" ht="12.75" customHeight="1">
      <c r="A24" s="321"/>
      <c r="B24" s="322"/>
      <c r="C24" s="323"/>
      <c r="D24" s="324" t="s">
        <v>93</v>
      </c>
      <c r="E24" s="325" t="s">
        <v>94</v>
      </c>
      <c r="F24" s="204">
        <v>43.25</v>
      </c>
      <c r="G24" s="308"/>
      <c r="H24" s="308"/>
      <c r="I24" s="308"/>
      <c r="J24" s="308"/>
      <c r="K24" s="308"/>
      <c r="L24" s="308">
        <f t="shared" si="0"/>
        <v>0</v>
      </c>
      <c r="M24" s="308">
        <f>G24*F24</f>
        <v>0</v>
      </c>
      <c r="N24" s="308">
        <f t="shared" si="1"/>
        <v>0</v>
      </c>
      <c r="O24" s="308">
        <f t="shared" si="2"/>
        <v>0</v>
      </c>
      <c r="P24" s="308">
        <f t="shared" si="3"/>
        <v>0</v>
      </c>
      <c r="Q24" s="326">
        <f t="shared" si="4"/>
        <v>0</v>
      </c>
    </row>
    <row r="25" spans="1:17" s="311" customFormat="1" ht="12">
      <c r="A25" s="305">
        <v>3</v>
      </c>
      <c r="B25" s="306"/>
      <c r="C25" s="726" t="s">
        <v>95</v>
      </c>
      <c r="D25" s="727"/>
      <c r="E25" s="307" t="s">
        <v>84</v>
      </c>
      <c r="F25" s="308">
        <v>41.19</v>
      </c>
      <c r="G25" s="308"/>
      <c r="H25" s="204"/>
      <c r="I25" s="204"/>
      <c r="J25" s="204"/>
      <c r="K25" s="204"/>
      <c r="L25" s="204">
        <f t="shared" si="0"/>
        <v>0</v>
      </c>
      <c r="M25" s="309">
        <f>F25*G25</f>
        <v>0</v>
      </c>
      <c r="N25" s="204">
        <f t="shared" si="1"/>
        <v>0</v>
      </c>
      <c r="O25" s="204">
        <f t="shared" si="2"/>
        <v>0</v>
      </c>
      <c r="P25" s="204">
        <f t="shared" si="3"/>
        <v>0</v>
      </c>
      <c r="Q25" s="310">
        <f t="shared" si="4"/>
        <v>0</v>
      </c>
    </row>
    <row r="26" spans="1:17" s="311" customFormat="1" ht="12.75" customHeight="1">
      <c r="A26" s="318"/>
      <c r="B26" s="306"/>
      <c r="C26" s="319"/>
      <c r="D26" s="320" t="s">
        <v>96</v>
      </c>
      <c r="E26" s="316" t="s">
        <v>89</v>
      </c>
      <c r="F26" s="308">
        <v>38</v>
      </c>
      <c r="G26" s="308"/>
      <c r="H26" s="204"/>
      <c r="I26" s="204"/>
      <c r="J26" s="204"/>
      <c r="K26" s="204"/>
      <c r="L26" s="204">
        <f t="shared" si="0"/>
        <v>0</v>
      </c>
      <c r="M26" s="309">
        <f aca="true" t="shared" si="5" ref="M26:M41">F26*G26</f>
        <v>0</v>
      </c>
      <c r="N26" s="204">
        <f t="shared" si="1"/>
        <v>0</v>
      </c>
      <c r="O26" s="204">
        <f t="shared" si="2"/>
        <v>0</v>
      </c>
      <c r="P26" s="204">
        <f t="shared" si="3"/>
        <v>0</v>
      </c>
      <c r="Q26" s="310">
        <f t="shared" si="4"/>
        <v>0</v>
      </c>
    </row>
    <row r="27" spans="1:17" s="311" customFormat="1" ht="12.75" customHeight="1">
      <c r="A27" s="318"/>
      <c r="B27" s="306"/>
      <c r="C27" s="319"/>
      <c r="D27" s="320" t="s">
        <v>97</v>
      </c>
      <c r="E27" s="316" t="s">
        <v>84</v>
      </c>
      <c r="F27" s="308">
        <v>41.19</v>
      </c>
      <c r="G27" s="308"/>
      <c r="H27" s="204"/>
      <c r="I27" s="204"/>
      <c r="J27" s="204"/>
      <c r="K27" s="204"/>
      <c r="L27" s="204">
        <f t="shared" si="0"/>
        <v>0</v>
      </c>
      <c r="M27" s="309">
        <f t="shared" si="5"/>
        <v>0</v>
      </c>
      <c r="N27" s="204">
        <f t="shared" si="1"/>
        <v>0</v>
      </c>
      <c r="O27" s="204">
        <f t="shared" si="2"/>
        <v>0</v>
      </c>
      <c r="P27" s="204">
        <f t="shared" si="3"/>
        <v>0</v>
      </c>
      <c r="Q27" s="310">
        <f t="shared" si="4"/>
        <v>0</v>
      </c>
    </row>
    <row r="28" spans="1:17" s="311" customFormat="1" ht="12.75" customHeight="1">
      <c r="A28" s="318"/>
      <c r="B28" s="306"/>
      <c r="C28" s="319"/>
      <c r="D28" s="320" t="s">
        <v>98</v>
      </c>
      <c r="E28" s="316" t="s">
        <v>44</v>
      </c>
      <c r="F28" s="308">
        <v>1</v>
      </c>
      <c r="G28" s="308"/>
      <c r="H28" s="204"/>
      <c r="I28" s="204"/>
      <c r="J28" s="204"/>
      <c r="K28" s="204"/>
      <c r="L28" s="204">
        <f t="shared" si="0"/>
        <v>0</v>
      </c>
      <c r="M28" s="309">
        <f t="shared" si="5"/>
        <v>0</v>
      </c>
      <c r="N28" s="204">
        <f t="shared" si="1"/>
        <v>0</v>
      </c>
      <c r="O28" s="204">
        <f t="shared" si="2"/>
        <v>0</v>
      </c>
      <c r="P28" s="204">
        <f t="shared" si="3"/>
        <v>0</v>
      </c>
      <c r="Q28" s="310">
        <f t="shared" si="4"/>
        <v>0</v>
      </c>
    </row>
    <row r="29" spans="1:17" s="311" customFormat="1" ht="12">
      <c r="A29" s="305">
        <v>4</v>
      </c>
      <c r="B29" s="306"/>
      <c r="C29" s="726" t="s">
        <v>99</v>
      </c>
      <c r="D29" s="727"/>
      <c r="E29" s="307" t="s">
        <v>84</v>
      </c>
      <c r="F29" s="308">
        <v>48.44</v>
      </c>
      <c r="G29" s="308"/>
      <c r="H29" s="204"/>
      <c r="I29" s="204"/>
      <c r="J29" s="204"/>
      <c r="K29" s="204"/>
      <c r="L29" s="204">
        <f t="shared" si="0"/>
        <v>0</v>
      </c>
      <c r="M29" s="309">
        <f aca="true" t="shared" si="6" ref="M29:M36">F29*G29</f>
        <v>0</v>
      </c>
      <c r="N29" s="204">
        <f t="shared" si="1"/>
        <v>0</v>
      </c>
      <c r="O29" s="204">
        <f t="shared" si="2"/>
        <v>0</v>
      </c>
      <c r="P29" s="204">
        <f t="shared" si="3"/>
        <v>0</v>
      </c>
      <c r="Q29" s="310">
        <f t="shared" si="4"/>
        <v>0</v>
      </c>
    </row>
    <row r="30" spans="1:17" s="311" customFormat="1" ht="12.75" customHeight="1">
      <c r="A30" s="318"/>
      <c r="B30" s="306"/>
      <c r="C30" s="319"/>
      <c r="D30" s="320" t="s">
        <v>100</v>
      </c>
      <c r="E30" s="307" t="s">
        <v>86</v>
      </c>
      <c r="F30" s="308">
        <v>1.3800000000000001</v>
      </c>
      <c r="G30" s="308"/>
      <c r="H30" s="204"/>
      <c r="I30" s="204"/>
      <c r="J30" s="204"/>
      <c r="K30" s="204"/>
      <c r="L30" s="204">
        <f t="shared" si="0"/>
        <v>0</v>
      </c>
      <c r="M30" s="309">
        <f t="shared" si="6"/>
        <v>0</v>
      </c>
      <c r="N30" s="204">
        <f t="shared" si="1"/>
        <v>0</v>
      </c>
      <c r="O30" s="204">
        <f t="shared" si="2"/>
        <v>0</v>
      </c>
      <c r="P30" s="204">
        <f t="shared" si="3"/>
        <v>0</v>
      </c>
      <c r="Q30" s="310">
        <f t="shared" si="4"/>
        <v>0</v>
      </c>
    </row>
    <row r="31" spans="1:17" s="311" customFormat="1" ht="12.75" customHeight="1">
      <c r="A31" s="318"/>
      <c r="B31" s="306"/>
      <c r="C31" s="319"/>
      <c r="D31" s="320" t="s">
        <v>101</v>
      </c>
      <c r="E31" s="307" t="s">
        <v>84</v>
      </c>
      <c r="F31" s="308">
        <v>104.15</v>
      </c>
      <c r="G31" s="308"/>
      <c r="H31" s="204"/>
      <c r="I31" s="204"/>
      <c r="J31" s="204"/>
      <c r="K31" s="204"/>
      <c r="L31" s="204">
        <f t="shared" si="0"/>
        <v>0</v>
      </c>
      <c r="M31" s="309">
        <f t="shared" si="6"/>
        <v>0</v>
      </c>
      <c r="N31" s="204">
        <f t="shared" si="1"/>
        <v>0</v>
      </c>
      <c r="O31" s="204">
        <f t="shared" si="2"/>
        <v>0</v>
      </c>
      <c r="P31" s="204">
        <f t="shared" si="3"/>
        <v>0</v>
      </c>
      <c r="Q31" s="310">
        <f t="shared" si="4"/>
        <v>0</v>
      </c>
    </row>
    <row r="32" spans="1:17" s="311" customFormat="1" ht="12.75" customHeight="1">
      <c r="A32" s="318"/>
      <c r="B32" s="306"/>
      <c r="C32" s="319"/>
      <c r="D32" s="320" t="s">
        <v>102</v>
      </c>
      <c r="E32" s="316" t="s">
        <v>44</v>
      </c>
      <c r="F32" s="308">
        <v>1</v>
      </c>
      <c r="G32" s="308"/>
      <c r="H32" s="204"/>
      <c r="I32" s="204"/>
      <c r="J32" s="204"/>
      <c r="K32" s="204"/>
      <c r="L32" s="204">
        <f t="shared" si="0"/>
        <v>0</v>
      </c>
      <c r="M32" s="309">
        <f t="shared" si="6"/>
        <v>0</v>
      </c>
      <c r="N32" s="204">
        <f t="shared" si="1"/>
        <v>0</v>
      </c>
      <c r="O32" s="204">
        <f t="shared" si="2"/>
        <v>0</v>
      </c>
      <c r="P32" s="204">
        <f t="shared" si="3"/>
        <v>0</v>
      </c>
      <c r="Q32" s="310">
        <f t="shared" si="4"/>
        <v>0</v>
      </c>
    </row>
    <row r="33" spans="1:17" s="311" customFormat="1" ht="24.75" customHeight="1">
      <c r="A33" s="305">
        <v>5</v>
      </c>
      <c r="B33" s="306"/>
      <c r="C33" s="726" t="s">
        <v>103</v>
      </c>
      <c r="D33" s="727"/>
      <c r="E33" s="307" t="s">
        <v>84</v>
      </c>
      <c r="F33" s="308">
        <v>80.64</v>
      </c>
      <c r="G33" s="308"/>
      <c r="H33" s="204"/>
      <c r="I33" s="204"/>
      <c r="J33" s="204"/>
      <c r="K33" s="204"/>
      <c r="L33" s="204">
        <f t="shared" si="0"/>
        <v>0</v>
      </c>
      <c r="M33" s="309">
        <f t="shared" si="6"/>
        <v>0</v>
      </c>
      <c r="N33" s="204">
        <f t="shared" si="1"/>
        <v>0</v>
      </c>
      <c r="O33" s="204">
        <f t="shared" si="2"/>
        <v>0</v>
      </c>
      <c r="P33" s="204">
        <f t="shared" si="3"/>
        <v>0</v>
      </c>
      <c r="Q33" s="310">
        <f t="shared" si="4"/>
        <v>0</v>
      </c>
    </row>
    <row r="34" spans="1:17" s="311" customFormat="1" ht="12.75" customHeight="1">
      <c r="A34" s="318"/>
      <c r="B34" s="306"/>
      <c r="C34" s="319"/>
      <c r="D34" s="320" t="s">
        <v>104</v>
      </c>
      <c r="E34" s="316" t="s">
        <v>105</v>
      </c>
      <c r="F34" s="308">
        <v>1936</v>
      </c>
      <c r="G34" s="308"/>
      <c r="H34" s="204"/>
      <c r="I34" s="204"/>
      <c r="J34" s="204"/>
      <c r="K34" s="204"/>
      <c r="L34" s="204">
        <f t="shared" si="0"/>
        <v>0</v>
      </c>
      <c r="M34" s="309">
        <f t="shared" si="6"/>
        <v>0</v>
      </c>
      <c r="N34" s="204">
        <f t="shared" si="1"/>
        <v>0</v>
      </c>
      <c r="O34" s="204">
        <f t="shared" si="2"/>
        <v>0</v>
      </c>
      <c r="P34" s="204">
        <f t="shared" si="3"/>
        <v>0</v>
      </c>
      <c r="Q34" s="310">
        <f t="shared" si="4"/>
        <v>0</v>
      </c>
    </row>
    <row r="35" spans="1:17" s="311" customFormat="1" ht="12.75" customHeight="1">
      <c r="A35" s="318"/>
      <c r="B35" s="306"/>
      <c r="C35" s="319"/>
      <c r="D35" s="320" t="s">
        <v>106</v>
      </c>
      <c r="E35" s="316" t="s">
        <v>105</v>
      </c>
      <c r="F35" s="308">
        <v>25</v>
      </c>
      <c r="G35" s="308"/>
      <c r="H35" s="204"/>
      <c r="I35" s="204"/>
      <c r="J35" s="204"/>
      <c r="K35" s="204"/>
      <c r="L35" s="204">
        <f t="shared" si="0"/>
        <v>0</v>
      </c>
      <c r="M35" s="309">
        <f t="shared" si="6"/>
        <v>0</v>
      </c>
      <c r="N35" s="204">
        <f t="shared" si="1"/>
        <v>0</v>
      </c>
      <c r="O35" s="204">
        <f t="shared" si="2"/>
        <v>0</v>
      </c>
      <c r="P35" s="204">
        <f t="shared" si="3"/>
        <v>0</v>
      </c>
      <c r="Q35" s="310">
        <f t="shared" si="4"/>
        <v>0</v>
      </c>
    </row>
    <row r="36" spans="1:17" s="311" customFormat="1" ht="12.75" customHeight="1">
      <c r="A36" s="318"/>
      <c r="B36" s="306"/>
      <c r="C36" s="319"/>
      <c r="D36" s="320" t="s">
        <v>107</v>
      </c>
      <c r="E36" s="316" t="s">
        <v>44</v>
      </c>
      <c r="F36" s="308">
        <v>1</v>
      </c>
      <c r="G36" s="308"/>
      <c r="H36" s="204"/>
      <c r="I36" s="204"/>
      <c r="J36" s="204"/>
      <c r="K36" s="204"/>
      <c r="L36" s="204">
        <f t="shared" si="0"/>
        <v>0</v>
      </c>
      <c r="M36" s="309">
        <f t="shared" si="6"/>
        <v>0</v>
      </c>
      <c r="N36" s="204">
        <f t="shared" si="1"/>
        <v>0</v>
      </c>
      <c r="O36" s="204">
        <f t="shared" si="2"/>
        <v>0</v>
      </c>
      <c r="P36" s="204">
        <f t="shared" si="3"/>
        <v>0</v>
      </c>
      <c r="Q36" s="310">
        <f t="shared" si="4"/>
        <v>0</v>
      </c>
    </row>
    <row r="37" spans="1:17" s="311" customFormat="1" ht="26.25" customHeight="1">
      <c r="A37" s="305">
        <v>6</v>
      </c>
      <c r="B37" s="306"/>
      <c r="C37" s="726" t="s">
        <v>108</v>
      </c>
      <c r="D37" s="727"/>
      <c r="E37" s="307" t="s">
        <v>84</v>
      </c>
      <c r="F37" s="308">
        <v>34.2</v>
      </c>
      <c r="G37" s="308"/>
      <c r="H37" s="204"/>
      <c r="I37" s="204"/>
      <c r="J37" s="204"/>
      <c r="K37" s="204"/>
      <c r="L37" s="204">
        <f t="shared" si="0"/>
        <v>0</v>
      </c>
      <c r="M37" s="309">
        <f t="shared" si="5"/>
        <v>0</v>
      </c>
      <c r="N37" s="204">
        <f t="shared" si="1"/>
        <v>0</v>
      </c>
      <c r="O37" s="204">
        <f t="shared" si="2"/>
        <v>0</v>
      </c>
      <c r="P37" s="204">
        <f t="shared" si="3"/>
        <v>0</v>
      </c>
      <c r="Q37" s="310">
        <f t="shared" si="4"/>
        <v>0</v>
      </c>
    </row>
    <row r="38" spans="1:17" s="311" customFormat="1" ht="12.75" customHeight="1">
      <c r="A38" s="318"/>
      <c r="B38" s="306"/>
      <c r="C38" s="319"/>
      <c r="D38" s="320" t="s">
        <v>109</v>
      </c>
      <c r="E38" s="316" t="s">
        <v>89</v>
      </c>
      <c r="F38" s="308">
        <v>95.76</v>
      </c>
      <c r="G38" s="308"/>
      <c r="H38" s="204"/>
      <c r="I38" s="204"/>
      <c r="J38" s="204"/>
      <c r="K38" s="204"/>
      <c r="L38" s="204">
        <f t="shared" si="0"/>
        <v>0</v>
      </c>
      <c r="M38" s="309">
        <f t="shared" si="5"/>
        <v>0</v>
      </c>
      <c r="N38" s="204">
        <f t="shared" si="1"/>
        <v>0</v>
      </c>
      <c r="O38" s="204">
        <f t="shared" si="2"/>
        <v>0</v>
      </c>
      <c r="P38" s="204">
        <f t="shared" si="3"/>
        <v>0</v>
      </c>
      <c r="Q38" s="310">
        <f t="shared" si="4"/>
        <v>0</v>
      </c>
    </row>
    <row r="39" spans="1:17" s="311" customFormat="1" ht="12.75" customHeight="1">
      <c r="A39" s="318"/>
      <c r="B39" s="306"/>
      <c r="C39" s="319"/>
      <c r="D39" s="320" t="s">
        <v>110</v>
      </c>
      <c r="E39" s="316" t="s">
        <v>89</v>
      </c>
      <c r="F39" s="308">
        <v>52</v>
      </c>
      <c r="G39" s="308"/>
      <c r="H39" s="204"/>
      <c r="I39" s="204"/>
      <c r="J39" s="204"/>
      <c r="K39" s="204"/>
      <c r="L39" s="204">
        <f t="shared" si="0"/>
        <v>0</v>
      </c>
      <c r="M39" s="309">
        <f t="shared" si="5"/>
        <v>0</v>
      </c>
      <c r="N39" s="204">
        <f t="shared" si="1"/>
        <v>0</v>
      </c>
      <c r="O39" s="204">
        <f t="shared" si="2"/>
        <v>0</v>
      </c>
      <c r="P39" s="204">
        <f t="shared" si="3"/>
        <v>0</v>
      </c>
      <c r="Q39" s="310">
        <f t="shared" si="4"/>
        <v>0</v>
      </c>
    </row>
    <row r="40" spans="1:17" s="311" customFormat="1" ht="12.75" customHeight="1">
      <c r="A40" s="318"/>
      <c r="B40" s="306"/>
      <c r="C40" s="319"/>
      <c r="D40" s="320" t="s">
        <v>111</v>
      </c>
      <c r="E40" s="316" t="s">
        <v>44</v>
      </c>
      <c r="F40" s="308">
        <v>1</v>
      </c>
      <c r="G40" s="308"/>
      <c r="H40" s="204"/>
      <c r="I40" s="204"/>
      <c r="J40" s="204"/>
      <c r="K40" s="204"/>
      <c r="L40" s="204">
        <f t="shared" si="0"/>
        <v>0</v>
      </c>
      <c r="M40" s="309">
        <f t="shared" si="5"/>
        <v>0</v>
      </c>
      <c r="N40" s="204">
        <f t="shared" si="1"/>
        <v>0</v>
      </c>
      <c r="O40" s="204">
        <f t="shared" si="2"/>
        <v>0</v>
      </c>
      <c r="P40" s="204">
        <f t="shared" si="3"/>
        <v>0</v>
      </c>
      <c r="Q40" s="310">
        <f t="shared" si="4"/>
        <v>0</v>
      </c>
    </row>
    <row r="41" spans="1:17" s="311" customFormat="1" ht="12.75" customHeight="1">
      <c r="A41" s="318"/>
      <c r="B41" s="306"/>
      <c r="C41" s="319"/>
      <c r="D41" s="320" t="s">
        <v>112</v>
      </c>
      <c r="E41" s="316" t="s">
        <v>84</v>
      </c>
      <c r="F41" s="308">
        <v>37.62</v>
      </c>
      <c r="G41" s="308"/>
      <c r="H41" s="204"/>
      <c r="I41" s="204"/>
      <c r="J41" s="204"/>
      <c r="K41" s="204"/>
      <c r="L41" s="204">
        <f t="shared" si="0"/>
        <v>0</v>
      </c>
      <c r="M41" s="309">
        <f t="shared" si="5"/>
        <v>0</v>
      </c>
      <c r="N41" s="204">
        <f t="shared" si="1"/>
        <v>0</v>
      </c>
      <c r="O41" s="204">
        <f t="shared" si="2"/>
        <v>0</v>
      </c>
      <c r="P41" s="204">
        <f t="shared" si="3"/>
        <v>0</v>
      </c>
      <c r="Q41" s="310">
        <f t="shared" si="4"/>
        <v>0</v>
      </c>
    </row>
    <row r="42" spans="1:17" s="317" customFormat="1" ht="12">
      <c r="A42" s="312"/>
      <c r="B42" s="313"/>
      <c r="C42" s="314"/>
      <c r="D42" s="315" t="s">
        <v>113</v>
      </c>
      <c r="E42" s="316" t="s">
        <v>84</v>
      </c>
      <c r="F42" s="204">
        <v>12.9</v>
      </c>
      <c r="G42" s="204"/>
      <c r="H42" s="204"/>
      <c r="I42" s="204"/>
      <c r="J42" s="204"/>
      <c r="K42" s="204"/>
      <c r="L42" s="204">
        <f t="shared" si="0"/>
        <v>0</v>
      </c>
      <c r="M42" s="204"/>
      <c r="N42" s="204">
        <f t="shared" si="1"/>
        <v>0</v>
      </c>
      <c r="O42" s="204">
        <f t="shared" si="2"/>
        <v>0</v>
      </c>
      <c r="P42" s="204">
        <f t="shared" si="3"/>
        <v>0</v>
      </c>
      <c r="Q42" s="310">
        <f t="shared" si="4"/>
        <v>0</v>
      </c>
    </row>
    <row r="43" spans="1:17" s="317" customFormat="1" ht="9.75">
      <c r="A43" s="312"/>
      <c r="B43" s="313"/>
      <c r="C43" s="314"/>
      <c r="D43" s="315" t="s">
        <v>114</v>
      </c>
      <c r="E43" s="316" t="s">
        <v>70</v>
      </c>
      <c r="F43" s="204">
        <v>1</v>
      </c>
      <c r="G43" s="204"/>
      <c r="H43" s="204"/>
      <c r="I43" s="204"/>
      <c r="J43" s="204"/>
      <c r="K43" s="204"/>
      <c r="L43" s="204">
        <f t="shared" si="0"/>
        <v>0</v>
      </c>
      <c r="M43" s="204"/>
      <c r="N43" s="204">
        <f t="shared" si="1"/>
        <v>0</v>
      </c>
      <c r="O43" s="204">
        <f t="shared" si="2"/>
        <v>0</v>
      </c>
      <c r="P43" s="204">
        <f t="shared" si="3"/>
        <v>0</v>
      </c>
      <c r="Q43" s="310">
        <f t="shared" si="4"/>
        <v>0</v>
      </c>
    </row>
    <row r="44" spans="1:17" s="311" customFormat="1" ht="12">
      <c r="A44" s="318"/>
      <c r="B44" s="306"/>
      <c r="C44" s="319"/>
      <c r="D44" s="320" t="s">
        <v>115</v>
      </c>
      <c r="E44" s="316" t="s">
        <v>84</v>
      </c>
      <c r="F44" s="308">
        <v>90.29</v>
      </c>
      <c r="G44" s="308"/>
      <c r="H44" s="204"/>
      <c r="I44" s="204"/>
      <c r="J44" s="204"/>
      <c r="K44" s="204"/>
      <c r="L44" s="204">
        <f t="shared" si="0"/>
        <v>0</v>
      </c>
      <c r="M44" s="309">
        <f aca="true" t="shared" si="7" ref="M44:M50">F44*G44</f>
        <v>0</v>
      </c>
      <c r="N44" s="204">
        <f t="shared" si="1"/>
        <v>0</v>
      </c>
      <c r="O44" s="204">
        <f t="shared" si="2"/>
        <v>0</v>
      </c>
      <c r="P44" s="204">
        <f t="shared" si="3"/>
        <v>0</v>
      </c>
      <c r="Q44" s="310">
        <f t="shared" si="4"/>
        <v>0</v>
      </c>
    </row>
    <row r="45" spans="1:17" s="311" customFormat="1" ht="12.75" customHeight="1">
      <c r="A45" s="305">
        <v>7</v>
      </c>
      <c r="B45" s="306"/>
      <c r="C45" s="726" t="s">
        <v>116</v>
      </c>
      <c r="D45" s="727"/>
      <c r="E45" s="307" t="s">
        <v>70</v>
      </c>
      <c r="F45" s="308">
        <v>5</v>
      </c>
      <c r="G45" s="308"/>
      <c r="H45" s="204"/>
      <c r="I45" s="200"/>
      <c r="J45" s="204"/>
      <c r="K45" s="204"/>
      <c r="L45" s="204">
        <f t="shared" si="0"/>
        <v>0</v>
      </c>
      <c r="M45" s="309">
        <f t="shared" si="7"/>
        <v>0</v>
      </c>
      <c r="N45" s="204">
        <f aca="true" t="shared" si="8" ref="N45:N50">ROUNDUP(F45*I45,3)</f>
        <v>0</v>
      </c>
      <c r="O45" s="204">
        <f aca="true" t="shared" si="9" ref="O45:O50">ROUNDUP(F45*J45,3)</f>
        <v>0</v>
      </c>
      <c r="P45" s="204">
        <f aca="true" t="shared" si="10" ref="P45:P50">ROUNDUP(F45*K45,3)</f>
        <v>0</v>
      </c>
      <c r="Q45" s="310">
        <f t="shared" si="4"/>
        <v>0</v>
      </c>
    </row>
    <row r="46" spans="1:17" s="311" customFormat="1" ht="12.75" customHeight="1">
      <c r="A46" s="318"/>
      <c r="B46" s="306"/>
      <c r="C46" s="319"/>
      <c r="D46" s="320" t="s">
        <v>117</v>
      </c>
      <c r="E46" s="316" t="s">
        <v>70</v>
      </c>
      <c r="F46" s="308">
        <v>5</v>
      </c>
      <c r="G46" s="308"/>
      <c r="H46" s="204"/>
      <c r="I46" s="200"/>
      <c r="J46" s="204"/>
      <c r="K46" s="204"/>
      <c r="L46" s="204">
        <f t="shared" si="0"/>
        <v>0</v>
      </c>
      <c r="M46" s="309">
        <f t="shared" si="7"/>
        <v>0</v>
      </c>
      <c r="N46" s="204">
        <f t="shared" si="8"/>
        <v>0</v>
      </c>
      <c r="O46" s="204">
        <f t="shared" si="9"/>
        <v>0</v>
      </c>
      <c r="P46" s="204">
        <f t="shared" si="10"/>
        <v>0</v>
      </c>
      <c r="Q46" s="310">
        <f t="shared" si="4"/>
        <v>0</v>
      </c>
    </row>
    <row r="47" spans="1:17" s="311" customFormat="1" ht="12.75" customHeight="1">
      <c r="A47" s="318"/>
      <c r="B47" s="306"/>
      <c r="C47" s="319"/>
      <c r="D47" s="320" t="s">
        <v>118</v>
      </c>
      <c r="E47" s="316" t="s">
        <v>70</v>
      </c>
      <c r="F47" s="308">
        <v>8</v>
      </c>
      <c r="G47" s="308"/>
      <c r="H47" s="204"/>
      <c r="I47" s="200"/>
      <c r="J47" s="204"/>
      <c r="K47" s="204"/>
      <c r="L47" s="204">
        <f t="shared" si="0"/>
        <v>0</v>
      </c>
      <c r="M47" s="309">
        <f t="shared" si="7"/>
        <v>0</v>
      </c>
      <c r="N47" s="204">
        <f t="shared" si="8"/>
        <v>0</v>
      </c>
      <c r="O47" s="204">
        <f t="shared" si="9"/>
        <v>0</v>
      </c>
      <c r="P47" s="204">
        <f t="shared" si="10"/>
        <v>0</v>
      </c>
      <c r="Q47" s="310">
        <f t="shared" si="4"/>
        <v>0</v>
      </c>
    </row>
    <row r="48" spans="1:17" s="311" customFormat="1" ht="12.75" customHeight="1">
      <c r="A48" s="318"/>
      <c r="B48" s="306"/>
      <c r="C48" s="319"/>
      <c r="D48" s="320" t="s">
        <v>119</v>
      </c>
      <c r="E48" s="316" t="s">
        <v>70</v>
      </c>
      <c r="F48" s="308">
        <v>5</v>
      </c>
      <c r="G48" s="308"/>
      <c r="H48" s="204"/>
      <c r="I48" s="200"/>
      <c r="J48" s="204"/>
      <c r="K48" s="204"/>
      <c r="L48" s="204">
        <f t="shared" si="0"/>
        <v>0</v>
      </c>
      <c r="M48" s="309">
        <f t="shared" si="7"/>
        <v>0</v>
      </c>
      <c r="N48" s="204">
        <f t="shared" si="8"/>
        <v>0</v>
      </c>
      <c r="O48" s="204">
        <f t="shared" si="9"/>
        <v>0</v>
      </c>
      <c r="P48" s="204">
        <f t="shared" si="10"/>
        <v>0</v>
      </c>
      <c r="Q48" s="310">
        <f t="shared" si="4"/>
        <v>0</v>
      </c>
    </row>
    <row r="49" spans="1:17" s="311" customFormat="1" ht="12.75" customHeight="1">
      <c r="A49" s="318"/>
      <c r="B49" s="306"/>
      <c r="C49" s="319"/>
      <c r="D49" s="320" t="s">
        <v>120</v>
      </c>
      <c r="E49" s="316" t="s">
        <v>70</v>
      </c>
      <c r="F49" s="308">
        <v>5</v>
      </c>
      <c r="G49" s="308"/>
      <c r="H49" s="204"/>
      <c r="I49" s="200"/>
      <c r="J49" s="204"/>
      <c r="K49" s="204"/>
      <c r="L49" s="204">
        <f t="shared" si="0"/>
        <v>0</v>
      </c>
      <c r="M49" s="309">
        <f t="shared" si="7"/>
        <v>0</v>
      </c>
      <c r="N49" s="204">
        <f t="shared" si="8"/>
        <v>0</v>
      </c>
      <c r="O49" s="204">
        <f t="shared" si="9"/>
        <v>0</v>
      </c>
      <c r="P49" s="204">
        <f t="shared" si="10"/>
        <v>0</v>
      </c>
      <c r="Q49" s="310">
        <f t="shared" si="4"/>
        <v>0</v>
      </c>
    </row>
    <row r="50" spans="1:17" s="311" customFormat="1" ht="23.25" customHeight="1">
      <c r="A50" s="305">
        <v>8</v>
      </c>
      <c r="B50" s="306"/>
      <c r="C50" s="726" t="s">
        <v>242</v>
      </c>
      <c r="D50" s="727"/>
      <c r="E50" s="307" t="s">
        <v>44</v>
      </c>
      <c r="F50" s="308">
        <v>1</v>
      </c>
      <c r="G50" s="308"/>
      <c r="H50" s="204"/>
      <c r="I50" s="200"/>
      <c r="J50" s="204"/>
      <c r="K50" s="204"/>
      <c r="L50" s="204">
        <f t="shared" si="0"/>
        <v>0</v>
      </c>
      <c r="M50" s="309">
        <f t="shared" si="7"/>
        <v>0</v>
      </c>
      <c r="N50" s="204">
        <f t="shared" si="8"/>
        <v>0</v>
      </c>
      <c r="O50" s="204">
        <f t="shared" si="9"/>
        <v>0</v>
      </c>
      <c r="P50" s="204">
        <f t="shared" si="10"/>
        <v>0</v>
      </c>
      <c r="Q50" s="310">
        <f t="shared" si="4"/>
        <v>0</v>
      </c>
    </row>
    <row r="51" spans="1:17" s="311" customFormat="1" ht="12">
      <c r="A51" s="305">
        <v>9</v>
      </c>
      <c r="B51" s="306"/>
      <c r="C51" s="726" t="s">
        <v>121</v>
      </c>
      <c r="D51" s="727"/>
      <c r="E51" s="307" t="s">
        <v>84</v>
      </c>
      <c r="F51" s="308">
        <v>68.4</v>
      </c>
      <c r="G51" s="308"/>
      <c r="H51" s="204"/>
      <c r="I51" s="200"/>
      <c r="J51" s="204"/>
      <c r="K51" s="204"/>
      <c r="L51" s="204">
        <f t="shared" si="0"/>
        <v>0</v>
      </c>
      <c r="M51" s="309">
        <f aca="true" t="shared" si="11" ref="M51:M63">F51*G51</f>
        <v>0</v>
      </c>
      <c r="N51" s="204">
        <f aca="true" t="shared" si="12" ref="N51:N63">ROUNDUP(F51*I51,3)</f>
        <v>0</v>
      </c>
      <c r="O51" s="204">
        <f aca="true" t="shared" si="13" ref="O51:O63">ROUNDUP(F51*J51,3)</f>
        <v>0</v>
      </c>
      <c r="P51" s="204">
        <f aca="true" t="shared" si="14" ref="P51:P63">ROUNDUP(F51*K51,3)</f>
        <v>0</v>
      </c>
      <c r="Q51" s="310">
        <f t="shared" si="4"/>
        <v>0</v>
      </c>
    </row>
    <row r="52" spans="1:17" s="311" customFormat="1" ht="9.75">
      <c r="A52" s="318"/>
      <c r="B52" s="306"/>
      <c r="C52" s="319"/>
      <c r="D52" s="320" t="s">
        <v>122</v>
      </c>
      <c r="E52" s="316" t="s">
        <v>105</v>
      </c>
      <c r="F52" s="308">
        <v>143.64</v>
      </c>
      <c r="G52" s="308"/>
      <c r="H52" s="204"/>
      <c r="I52" s="200"/>
      <c r="J52" s="204"/>
      <c r="K52" s="204"/>
      <c r="L52" s="204">
        <f t="shared" si="0"/>
        <v>0</v>
      </c>
      <c r="M52" s="309">
        <f t="shared" si="11"/>
        <v>0</v>
      </c>
      <c r="N52" s="204">
        <f t="shared" si="12"/>
        <v>0</v>
      </c>
      <c r="O52" s="204">
        <f t="shared" si="13"/>
        <v>0</v>
      </c>
      <c r="P52" s="204">
        <f t="shared" si="14"/>
        <v>0</v>
      </c>
      <c r="Q52" s="310">
        <f t="shared" si="4"/>
        <v>0</v>
      </c>
    </row>
    <row r="53" spans="1:17" s="311" customFormat="1" ht="9.75">
      <c r="A53" s="318"/>
      <c r="B53" s="306"/>
      <c r="C53" s="319"/>
      <c r="D53" s="320" t="s">
        <v>123</v>
      </c>
      <c r="E53" s="316" t="s">
        <v>70</v>
      </c>
      <c r="F53" s="308">
        <v>2</v>
      </c>
      <c r="G53" s="308"/>
      <c r="H53" s="204"/>
      <c r="I53" s="200"/>
      <c r="J53" s="204"/>
      <c r="K53" s="204"/>
      <c r="L53" s="204">
        <f t="shared" si="0"/>
        <v>0</v>
      </c>
      <c r="M53" s="309">
        <f t="shared" si="11"/>
        <v>0</v>
      </c>
      <c r="N53" s="204">
        <f t="shared" si="12"/>
        <v>0</v>
      </c>
      <c r="O53" s="204">
        <f t="shared" si="13"/>
        <v>0</v>
      </c>
      <c r="P53" s="204">
        <f t="shared" si="14"/>
        <v>0</v>
      </c>
      <c r="Q53" s="310">
        <f t="shared" si="4"/>
        <v>0</v>
      </c>
    </row>
    <row r="54" spans="1:17" s="311" customFormat="1" ht="12">
      <c r="A54" s="305">
        <v>10</v>
      </c>
      <c r="B54" s="306"/>
      <c r="C54" s="726" t="s">
        <v>124</v>
      </c>
      <c r="D54" s="727"/>
      <c r="E54" s="307" t="s">
        <v>84</v>
      </c>
      <c r="F54" s="308">
        <v>40.91</v>
      </c>
      <c r="G54" s="308"/>
      <c r="H54" s="204"/>
      <c r="I54" s="200"/>
      <c r="J54" s="204"/>
      <c r="K54" s="204"/>
      <c r="L54" s="204">
        <f t="shared" si="0"/>
        <v>0</v>
      </c>
      <c r="M54" s="309">
        <f t="shared" si="11"/>
        <v>0</v>
      </c>
      <c r="N54" s="204">
        <f t="shared" si="12"/>
        <v>0</v>
      </c>
      <c r="O54" s="204">
        <f t="shared" si="13"/>
        <v>0</v>
      </c>
      <c r="P54" s="204">
        <f t="shared" si="14"/>
        <v>0</v>
      </c>
      <c r="Q54" s="310">
        <f t="shared" si="4"/>
        <v>0</v>
      </c>
    </row>
    <row r="55" spans="1:17" s="311" customFormat="1" ht="9.75">
      <c r="A55" s="318"/>
      <c r="B55" s="306"/>
      <c r="C55" s="319"/>
      <c r="D55" s="320" t="s">
        <v>125</v>
      </c>
      <c r="E55" s="316" t="s">
        <v>105</v>
      </c>
      <c r="F55" s="308">
        <v>85.92</v>
      </c>
      <c r="G55" s="308"/>
      <c r="H55" s="204"/>
      <c r="I55" s="200"/>
      <c r="J55" s="204"/>
      <c r="K55" s="204"/>
      <c r="L55" s="204">
        <f t="shared" si="0"/>
        <v>0</v>
      </c>
      <c r="M55" s="309">
        <f t="shared" si="11"/>
        <v>0</v>
      </c>
      <c r="N55" s="204">
        <f t="shared" si="12"/>
        <v>0</v>
      </c>
      <c r="O55" s="204">
        <f t="shared" si="13"/>
        <v>0</v>
      </c>
      <c r="P55" s="204">
        <f t="shared" si="14"/>
        <v>0</v>
      </c>
      <c r="Q55" s="310">
        <f t="shared" si="4"/>
        <v>0</v>
      </c>
    </row>
    <row r="56" spans="1:17" s="311" customFormat="1" ht="12">
      <c r="A56" s="318"/>
      <c r="B56" s="306"/>
      <c r="C56" s="319"/>
      <c r="D56" s="320" t="s">
        <v>126</v>
      </c>
      <c r="E56" s="307" t="s">
        <v>84</v>
      </c>
      <c r="F56" s="308">
        <v>16.37</v>
      </c>
      <c r="G56" s="308"/>
      <c r="H56" s="204"/>
      <c r="I56" s="200"/>
      <c r="J56" s="204"/>
      <c r="K56" s="204"/>
      <c r="L56" s="204">
        <f t="shared" si="0"/>
        <v>0</v>
      </c>
      <c r="M56" s="309">
        <f t="shared" si="11"/>
        <v>0</v>
      </c>
      <c r="N56" s="204">
        <f t="shared" si="12"/>
        <v>0</v>
      </c>
      <c r="O56" s="204">
        <f t="shared" si="13"/>
        <v>0</v>
      </c>
      <c r="P56" s="204">
        <f t="shared" si="14"/>
        <v>0</v>
      </c>
      <c r="Q56" s="310">
        <f t="shared" si="4"/>
        <v>0</v>
      </c>
    </row>
    <row r="57" spans="1:17" s="311" customFormat="1" ht="12">
      <c r="A57" s="318"/>
      <c r="B57" s="306"/>
      <c r="C57" s="319"/>
      <c r="D57" s="320" t="s">
        <v>127</v>
      </c>
      <c r="E57" s="307" t="s">
        <v>84</v>
      </c>
      <c r="F57" s="308">
        <v>50</v>
      </c>
      <c r="G57" s="308"/>
      <c r="H57" s="204"/>
      <c r="I57" s="200"/>
      <c r="J57" s="204"/>
      <c r="K57" s="204"/>
      <c r="L57" s="204">
        <f t="shared" si="0"/>
        <v>0</v>
      </c>
      <c r="M57" s="309">
        <f t="shared" si="11"/>
        <v>0</v>
      </c>
      <c r="N57" s="204">
        <f t="shared" si="12"/>
        <v>0</v>
      </c>
      <c r="O57" s="204">
        <f t="shared" si="13"/>
        <v>0</v>
      </c>
      <c r="P57" s="204">
        <f t="shared" si="14"/>
        <v>0</v>
      </c>
      <c r="Q57" s="310">
        <f t="shared" si="4"/>
        <v>0</v>
      </c>
    </row>
    <row r="58" spans="1:17" s="311" customFormat="1" ht="12">
      <c r="A58" s="305">
        <v>11</v>
      </c>
      <c r="B58" s="306"/>
      <c r="C58" s="726" t="s">
        <v>128</v>
      </c>
      <c r="D58" s="727"/>
      <c r="E58" s="307" t="s">
        <v>84</v>
      </c>
      <c r="F58" s="308">
        <v>40.91</v>
      </c>
      <c r="G58" s="308"/>
      <c r="H58" s="204"/>
      <c r="I58" s="200"/>
      <c r="J58" s="204"/>
      <c r="K58" s="204"/>
      <c r="L58" s="204">
        <f t="shared" si="0"/>
        <v>0</v>
      </c>
      <c r="M58" s="309">
        <f t="shared" si="11"/>
        <v>0</v>
      </c>
      <c r="N58" s="204">
        <f t="shared" si="12"/>
        <v>0</v>
      </c>
      <c r="O58" s="204">
        <f t="shared" si="13"/>
        <v>0</v>
      </c>
      <c r="P58" s="204">
        <f t="shared" si="14"/>
        <v>0</v>
      </c>
      <c r="Q58" s="310">
        <f t="shared" si="4"/>
        <v>0</v>
      </c>
    </row>
    <row r="59" spans="1:17" s="311" customFormat="1" ht="9.75">
      <c r="A59" s="318"/>
      <c r="B59" s="306"/>
      <c r="C59" s="319"/>
      <c r="D59" s="320" t="s">
        <v>129</v>
      </c>
      <c r="E59" s="316" t="s">
        <v>130</v>
      </c>
      <c r="F59" s="308">
        <v>14.32</v>
      </c>
      <c r="G59" s="308"/>
      <c r="H59" s="204"/>
      <c r="I59" s="200"/>
      <c r="J59" s="204"/>
      <c r="K59" s="204"/>
      <c r="L59" s="204">
        <f t="shared" si="0"/>
        <v>0</v>
      </c>
      <c r="M59" s="309">
        <f t="shared" si="11"/>
        <v>0</v>
      </c>
      <c r="N59" s="204">
        <f t="shared" si="12"/>
        <v>0</v>
      </c>
      <c r="O59" s="204">
        <f t="shared" si="13"/>
        <v>0</v>
      </c>
      <c r="P59" s="204">
        <f t="shared" si="14"/>
        <v>0</v>
      </c>
      <c r="Q59" s="310">
        <f t="shared" si="4"/>
        <v>0</v>
      </c>
    </row>
    <row r="60" spans="1:17" s="311" customFormat="1" ht="9.75">
      <c r="A60" s="318"/>
      <c r="B60" s="306"/>
      <c r="C60" s="319"/>
      <c r="D60" s="320" t="s">
        <v>131</v>
      </c>
      <c r="E60" s="316" t="s">
        <v>130</v>
      </c>
      <c r="F60" s="308">
        <v>16.37</v>
      </c>
      <c r="G60" s="308"/>
      <c r="H60" s="204"/>
      <c r="I60" s="200"/>
      <c r="J60" s="204"/>
      <c r="K60" s="204"/>
      <c r="L60" s="204">
        <f t="shared" si="0"/>
        <v>0</v>
      </c>
      <c r="M60" s="309">
        <f t="shared" si="11"/>
        <v>0</v>
      </c>
      <c r="N60" s="204">
        <f t="shared" si="12"/>
        <v>0</v>
      </c>
      <c r="O60" s="204">
        <f t="shared" si="13"/>
        <v>0</v>
      </c>
      <c r="P60" s="204">
        <f t="shared" si="14"/>
        <v>0</v>
      </c>
      <c r="Q60" s="310">
        <f t="shared" si="4"/>
        <v>0</v>
      </c>
    </row>
    <row r="61" spans="1:17" s="311" customFormat="1" ht="12">
      <c r="A61" s="305">
        <v>12</v>
      </c>
      <c r="B61" s="306"/>
      <c r="C61" s="726" t="s">
        <v>132</v>
      </c>
      <c r="D61" s="727"/>
      <c r="E61" s="307" t="s">
        <v>84</v>
      </c>
      <c r="F61" s="308">
        <v>44.34</v>
      </c>
      <c r="G61" s="308"/>
      <c r="H61" s="204"/>
      <c r="I61" s="200"/>
      <c r="J61" s="204"/>
      <c r="K61" s="204"/>
      <c r="L61" s="204">
        <f t="shared" si="0"/>
        <v>0</v>
      </c>
      <c r="M61" s="309">
        <f t="shared" si="11"/>
        <v>0</v>
      </c>
      <c r="N61" s="204">
        <f t="shared" si="12"/>
        <v>0</v>
      </c>
      <c r="O61" s="204">
        <f t="shared" si="13"/>
        <v>0</v>
      </c>
      <c r="P61" s="204">
        <f t="shared" si="14"/>
        <v>0</v>
      </c>
      <c r="Q61" s="310">
        <f t="shared" si="4"/>
        <v>0</v>
      </c>
    </row>
    <row r="62" spans="1:17" s="311" customFormat="1" ht="9.75">
      <c r="A62" s="318"/>
      <c r="B62" s="306"/>
      <c r="C62" s="319"/>
      <c r="D62" s="320" t="s">
        <v>129</v>
      </c>
      <c r="E62" s="316" t="s">
        <v>130</v>
      </c>
      <c r="F62" s="308">
        <v>15.52</v>
      </c>
      <c r="G62" s="308"/>
      <c r="H62" s="204"/>
      <c r="I62" s="200"/>
      <c r="J62" s="204"/>
      <c r="K62" s="204"/>
      <c r="L62" s="204">
        <f t="shared" si="0"/>
        <v>0</v>
      </c>
      <c r="M62" s="309">
        <f t="shared" si="11"/>
        <v>0</v>
      </c>
      <c r="N62" s="204">
        <f t="shared" si="12"/>
        <v>0</v>
      </c>
      <c r="O62" s="204">
        <f t="shared" si="13"/>
        <v>0</v>
      </c>
      <c r="P62" s="204">
        <f t="shared" si="14"/>
        <v>0</v>
      </c>
      <c r="Q62" s="310">
        <f t="shared" si="4"/>
        <v>0</v>
      </c>
    </row>
    <row r="63" spans="1:17" s="311" customFormat="1" ht="9.75">
      <c r="A63" s="318"/>
      <c r="B63" s="306"/>
      <c r="C63" s="319"/>
      <c r="D63" s="320" t="s">
        <v>131</v>
      </c>
      <c r="E63" s="316" t="s">
        <v>130</v>
      </c>
      <c r="F63" s="308">
        <v>17.740000000000002</v>
      </c>
      <c r="G63" s="308"/>
      <c r="H63" s="204"/>
      <c r="I63" s="200"/>
      <c r="J63" s="204"/>
      <c r="K63" s="204"/>
      <c r="L63" s="204">
        <f t="shared" si="0"/>
        <v>0</v>
      </c>
      <c r="M63" s="309">
        <f t="shared" si="11"/>
        <v>0</v>
      </c>
      <c r="N63" s="204">
        <f t="shared" si="12"/>
        <v>0</v>
      </c>
      <c r="O63" s="204">
        <f t="shared" si="13"/>
        <v>0</v>
      </c>
      <c r="P63" s="204">
        <f t="shared" si="14"/>
        <v>0</v>
      </c>
      <c r="Q63" s="310">
        <f t="shared" si="4"/>
        <v>0</v>
      </c>
    </row>
    <row r="64" spans="1:17" s="311" customFormat="1" ht="12">
      <c r="A64" s="305">
        <v>13</v>
      </c>
      <c r="B64" s="306"/>
      <c r="C64" s="726" t="s">
        <v>133</v>
      </c>
      <c r="D64" s="727"/>
      <c r="E64" s="307" t="s">
        <v>84</v>
      </c>
      <c r="F64" s="308">
        <v>21.49</v>
      </c>
      <c r="G64" s="308"/>
      <c r="H64" s="204"/>
      <c r="I64" s="200"/>
      <c r="J64" s="204"/>
      <c r="K64" s="204"/>
      <c r="L64" s="204">
        <f aca="true" t="shared" si="15" ref="L64:L74">SUM(I64:K64)</f>
        <v>0</v>
      </c>
      <c r="M64" s="309">
        <f aca="true" t="shared" si="16" ref="M64:M74">F64*G64</f>
        <v>0</v>
      </c>
      <c r="N64" s="204">
        <f aca="true" t="shared" si="17" ref="N64:N74">ROUNDUP(F64*I64,3)</f>
        <v>0</v>
      </c>
      <c r="O64" s="204">
        <f aca="true" t="shared" si="18" ref="O64:O74">ROUNDUP(F64*J64,3)</f>
        <v>0</v>
      </c>
      <c r="P64" s="204">
        <f aca="true" t="shared" si="19" ref="P64:P74">ROUNDUP(F64*K64,3)</f>
        <v>0</v>
      </c>
      <c r="Q64" s="310">
        <f aca="true" t="shared" si="20" ref="Q64:Q74">SUM(N64:P64)</f>
        <v>0</v>
      </c>
    </row>
    <row r="65" spans="1:17" s="311" customFormat="1" ht="9.75">
      <c r="A65" s="318"/>
      <c r="B65" s="306"/>
      <c r="C65" s="319"/>
      <c r="D65" s="320" t="s">
        <v>134</v>
      </c>
      <c r="E65" s="316" t="s">
        <v>105</v>
      </c>
      <c r="F65" s="308">
        <v>26</v>
      </c>
      <c r="G65" s="308"/>
      <c r="H65" s="204"/>
      <c r="I65" s="200"/>
      <c r="J65" s="204"/>
      <c r="K65" s="204"/>
      <c r="L65" s="204">
        <f t="shared" si="15"/>
        <v>0</v>
      </c>
      <c r="M65" s="309">
        <f t="shared" si="16"/>
        <v>0</v>
      </c>
      <c r="N65" s="204">
        <f t="shared" si="17"/>
        <v>0</v>
      </c>
      <c r="O65" s="204">
        <f t="shared" si="18"/>
        <v>0</v>
      </c>
      <c r="P65" s="204">
        <f t="shared" si="19"/>
        <v>0</v>
      </c>
      <c r="Q65" s="310">
        <f t="shared" si="20"/>
        <v>0</v>
      </c>
    </row>
    <row r="66" spans="1:17" s="311" customFormat="1" ht="12">
      <c r="A66" s="318"/>
      <c r="B66" s="306"/>
      <c r="C66" s="319"/>
      <c r="D66" s="320" t="s">
        <v>135</v>
      </c>
      <c r="E66" s="316" t="s">
        <v>84</v>
      </c>
      <c r="F66" s="308">
        <v>24.720000000000002</v>
      </c>
      <c r="G66" s="308"/>
      <c r="H66" s="204"/>
      <c r="I66" s="200"/>
      <c r="J66" s="204"/>
      <c r="K66" s="204"/>
      <c r="L66" s="204">
        <f t="shared" si="15"/>
        <v>0</v>
      </c>
      <c r="M66" s="309">
        <f t="shared" si="16"/>
        <v>0</v>
      </c>
      <c r="N66" s="204">
        <f t="shared" si="17"/>
        <v>0</v>
      </c>
      <c r="O66" s="204">
        <f t="shared" si="18"/>
        <v>0</v>
      </c>
      <c r="P66" s="204">
        <f t="shared" si="19"/>
        <v>0</v>
      </c>
      <c r="Q66" s="310">
        <f t="shared" si="20"/>
        <v>0</v>
      </c>
    </row>
    <row r="67" spans="1:17" s="311" customFormat="1" ht="12.75" customHeight="1">
      <c r="A67" s="318"/>
      <c r="B67" s="306"/>
      <c r="C67" s="319"/>
      <c r="D67" s="320" t="s">
        <v>136</v>
      </c>
      <c r="E67" s="316" t="s">
        <v>105</v>
      </c>
      <c r="F67" s="308">
        <v>97</v>
      </c>
      <c r="G67" s="308"/>
      <c r="H67" s="204"/>
      <c r="I67" s="200"/>
      <c r="J67" s="204"/>
      <c r="K67" s="204"/>
      <c r="L67" s="204">
        <f t="shared" si="15"/>
        <v>0</v>
      </c>
      <c r="M67" s="309">
        <f t="shared" si="16"/>
        <v>0</v>
      </c>
      <c r="N67" s="204">
        <f t="shared" si="17"/>
        <v>0</v>
      </c>
      <c r="O67" s="204">
        <f t="shared" si="18"/>
        <v>0</v>
      </c>
      <c r="P67" s="204">
        <f t="shared" si="19"/>
        <v>0</v>
      </c>
      <c r="Q67" s="310">
        <f t="shared" si="20"/>
        <v>0</v>
      </c>
    </row>
    <row r="68" spans="1:17" s="311" customFormat="1" ht="12.75" customHeight="1">
      <c r="A68" s="318"/>
      <c r="B68" s="306"/>
      <c r="C68" s="319"/>
      <c r="D68" s="320" t="s">
        <v>137</v>
      </c>
      <c r="E68" s="316" t="s">
        <v>105</v>
      </c>
      <c r="F68" s="308">
        <v>13</v>
      </c>
      <c r="G68" s="308"/>
      <c r="H68" s="204"/>
      <c r="I68" s="200"/>
      <c r="J68" s="204"/>
      <c r="K68" s="204"/>
      <c r="L68" s="204">
        <f t="shared" si="15"/>
        <v>0</v>
      </c>
      <c r="M68" s="309">
        <f t="shared" si="16"/>
        <v>0</v>
      </c>
      <c r="N68" s="204">
        <f t="shared" si="17"/>
        <v>0</v>
      </c>
      <c r="O68" s="204">
        <f t="shared" si="18"/>
        <v>0</v>
      </c>
      <c r="P68" s="204">
        <f t="shared" si="19"/>
        <v>0</v>
      </c>
      <c r="Q68" s="310">
        <f t="shared" si="20"/>
        <v>0</v>
      </c>
    </row>
    <row r="69" spans="1:17" s="311" customFormat="1" ht="12">
      <c r="A69" s="305">
        <v>14</v>
      </c>
      <c r="B69" s="306"/>
      <c r="C69" s="726" t="s">
        <v>138</v>
      </c>
      <c r="D69" s="727"/>
      <c r="E69" s="307" t="s">
        <v>84</v>
      </c>
      <c r="F69" s="308">
        <v>50.3</v>
      </c>
      <c r="G69" s="308"/>
      <c r="H69" s="204"/>
      <c r="I69" s="200"/>
      <c r="J69" s="204"/>
      <c r="K69" s="204"/>
      <c r="L69" s="204">
        <f t="shared" si="15"/>
        <v>0</v>
      </c>
      <c r="M69" s="309">
        <f t="shared" si="16"/>
        <v>0</v>
      </c>
      <c r="N69" s="204">
        <f t="shared" si="17"/>
        <v>0</v>
      </c>
      <c r="O69" s="204">
        <f t="shared" si="18"/>
        <v>0</v>
      </c>
      <c r="P69" s="204">
        <f t="shared" si="19"/>
        <v>0</v>
      </c>
      <c r="Q69" s="310">
        <f t="shared" si="20"/>
        <v>0</v>
      </c>
    </row>
    <row r="70" spans="1:17" s="311" customFormat="1" ht="9.75">
      <c r="A70" s="318"/>
      <c r="B70" s="306"/>
      <c r="C70" s="319"/>
      <c r="D70" s="320" t="s">
        <v>134</v>
      </c>
      <c r="E70" s="316" t="s">
        <v>105</v>
      </c>
      <c r="F70" s="308">
        <v>24</v>
      </c>
      <c r="G70" s="308"/>
      <c r="H70" s="204"/>
      <c r="I70" s="200"/>
      <c r="J70" s="204"/>
      <c r="K70" s="204"/>
      <c r="L70" s="204">
        <f t="shared" si="15"/>
        <v>0</v>
      </c>
      <c r="M70" s="309">
        <f t="shared" si="16"/>
        <v>0</v>
      </c>
      <c r="N70" s="204">
        <f t="shared" si="17"/>
        <v>0</v>
      </c>
      <c r="O70" s="204">
        <f t="shared" si="18"/>
        <v>0</v>
      </c>
      <c r="P70" s="204">
        <f t="shared" si="19"/>
        <v>0</v>
      </c>
      <c r="Q70" s="310">
        <f t="shared" si="20"/>
        <v>0</v>
      </c>
    </row>
    <row r="71" spans="1:17" s="311" customFormat="1" ht="12">
      <c r="A71" s="318"/>
      <c r="B71" s="306"/>
      <c r="C71" s="319"/>
      <c r="D71" s="320" t="s">
        <v>139</v>
      </c>
      <c r="E71" s="316" t="s">
        <v>84</v>
      </c>
      <c r="F71" s="308">
        <v>57.85</v>
      </c>
      <c r="G71" s="308"/>
      <c r="H71" s="204"/>
      <c r="I71" s="200"/>
      <c r="J71" s="204"/>
      <c r="K71" s="204"/>
      <c r="L71" s="204">
        <f t="shared" si="15"/>
        <v>0</v>
      </c>
      <c r="M71" s="309">
        <f t="shared" si="16"/>
        <v>0</v>
      </c>
      <c r="N71" s="204">
        <f t="shared" si="17"/>
        <v>0</v>
      </c>
      <c r="O71" s="204">
        <f t="shared" si="18"/>
        <v>0</v>
      </c>
      <c r="P71" s="204">
        <f t="shared" si="19"/>
        <v>0</v>
      </c>
      <c r="Q71" s="310">
        <f t="shared" si="20"/>
        <v>0</v>
      </c>
    </row>
    <row r="72" spans="1:17" s="311" customFormat="1" ht="12.75" customHeight="1">
      <c r="A72" s="318"/>
      <c r="B72" s="306"/>
      <c r="C72" s="319"/>
      <c r="D72" s="320" t="s">
        <v>136</v>
      </c>
      <c r="E72" s="316" t="s">
        <v>105</v>
      </c>
      <c r="F72" s="308">
        <v>227</v>
      </c>
      <c r="G72" s="308"/>
      <c r="H72" s="204"/>
      <c r="I72" s="200"/>
      <c r="J72" s="204"/>
      <c r="K72" s="204"/>
      <c r="L72" s="204">
        <f t="shared" si="15"/>
        <v>0</v>
      </c>
      <c r="M72" s="309">
        <f t="shared" si="16"/>
        <v>0</v>
      </c>
      <c r="N72" s="204">
        <f t="shared" si="17"/>
        <v>0</v>
      </c>
      <c r="O72" s="204">
        <f t="shared" si="18"/>
        <v>0</v>
      </c>
      <c r="P72" s="204">
        <f t="shared" si="19"/>
        <v>0</v>
      </c>
      <c r="Q72" s="310">
        <f t="shared" si="20"/>
        <v>0</v>
      </c>
    </row>
    <row r="73" spans="1:17" s="311" customFormat="1" ht="12.75" customHeight="1">
      <c r="A73" s="318"/>
      <c r="B73" s="306"/>
      <c r="C73" s="319"/>
      <c r="D73" s="320" t="s">
        <v>137</v>
      </c>
      <c r="E73" s="316" t="s">
        <v>105</v>
      </c>
      <c r="F73" s="308">
        <v>31</v>
      </c>
      <c r="G73" s="308"/>
      <c r="H73" s="204"/>
      <c r="I73" s="200"/>
      <c r="J73" s="204"/>
      <c r="K73" s="204"/>
      <c r="L73" s="204">
        <f t="shared" si="15"/>
        <v>0</v>
      </c>
      <c r="M73" s="309">
        <f t="shared" si="16"/>
        <v>0</v>
      </c>
      <c r="N73" s="204">
        <f t="shared" si="17"/>
        <v>0</v>
      </c>
      <c r="O73" s="204">
        <f t="shared" si="18"/>
        <v>0</v>
      </c>
      <c r="P73" s="204">
        <f t="shared" si="19"/>
        <v>0</v>
      </c>
      <c r="Q73" s="310">
        <f t="shared" si="20"/>
        <v>0</v>
      </c>
    </row>
    <row r="74" spans="1:17" s="311" customFormat="1" ht="12.75" customHeight="1">
      <c r="A74" s="318"/>
      <c r="B74" s="306"/>
      <c r="C74" s="319"/>
      <c r="D74" s="320" t="s">
        <v>140</v>
      </c>
      <c r="E74" s="316" t="s">
        <v>44</v>
      </c>
      <c r="F74" s="308">
        <v>1</v>
      </c>
      <c r="G74" s="308"/>
      <c r="H74" s="204"/>
      <c r="I74" s="200"/>
      <c r="J74" s="204"/>
      <c r="K74" s="204"/>
      <c r="L74" s="204">
        <f t="shared" si="15"/>
        <v>0</v>
      </c>
      <c r="M74" s="309">
        <f t="shared" si="16"/>
        <v>0</v>
      </c>
      <c r="N74" s="204">
        <f t="shared" si="17"/>
        <v>0</v>
      </c>
      <c r="O74" s="204">
        <f t="shared" si="18"/>
        <v>0</v>
      </c>
      <c r="P74" s="204">
        <f t="shared" si="19"/>
        <v>0</v>
      </c>
      <c r="Q74" s="310">
        <f t="shared" si="20"/>
        <v>0</v>
      </c>
    </row>
    <row r="75" spans="1:17" s="311" customFormat="1" ht="12">
      <c r="A75" s="305">
        <v>15</v>
      </c>
      <c r="B75" s="306"/>
      <c r="C75" s="726" t="s">
        <v>141</v>
      </c>
      <c r="D75" s="727"/>
      <c r="E75" s="307" t="s">
        <v>84</v>
      </c>
      <c r="F75" s="308">
        <v>68.14</v>
      </c>
      <c r="G75" s="308"/>
      <c r="H75" s="204"/>
      <c r="I75" s="200"/>
      <c r="J75" s="204"/>
      <c r="K75" s="204"/>
      <c r="L75" s="204">
        <f aca="true" t="shared" si="21" ref="L75:L81">SUM(I75:K75)</f>
        <v>0</v>
      </c>
      <c r="M75" s="309">
        <f aca="true" t="shared" si="22" ref="M75:M81">F75*G75</f>
        <v>0</v>
      </c>
      <c r="N75" s="204">
        <f aca="true" t="shared" si="23" ref="N75:N81">ROUNDUP(F75*I75,3)</f>
        <v>0</v>
      </c>
      <c r="O75" s="204">
        <f aca="true" t="shared" si="24" ref="O75:O81">ROUNDUP(F75*J75,3)</f>
        <v>0</v>
      </c>
      <c r="P75" s="204">
        <f aca="true" t="shared" si="25" ref="P75:P81">ROUNDUP(F75*K75,3)</f>
        <v>0</v>
      </c>
      <c r="Q75" s="310">
        <f aca="true" t="shared" si="26" ref="Q75:Q81">SUM(N75:P75)</f>
        <v>0</v>
      </c>
    </row>
    <row r="76" spans="1:17" s="311" customFormat="1" ht="12">
      <c r="A76" s="318"/>
      <c r="B76" s="306"/>
      <c r="C76" s="319"/>
      <c r="D76" s="320" t="s">
        <v>142</v>
      </c>
      <c r="E76" s="316" t="s">
        <v>84</v>
      </c>
      <c r="F76" s="308">
        <v>413</v>
      </c>
      <c r="G76" s="308"/>
      <c r="H76" s="204"/>
      <c r="I76" s="200"/>
      <c r="J76" s="204"/>
      <c r="K76" s="204"/>
      <c r="L76" s="204">
        <f>SUM(I76:K76)</f>
        <v>0</v>
      </c>
      <c r="M76" s="309">
        <f>F76*G76</f>
        <v>0</v>
      </c>
      <c r="N76" s="204">
        <f>ROUNDUP(F76*I76,3)</f>
        <v>0</v>
      </c>
      <c r="O76" s="204">
        <f>ROUNDUP(F76*J76,3)</f>
        <v>0</v>
      </c>
      <c r="P76" s="204">
        <f>ROUNDUP(F76*K76,3)</f>
        <v>0</v>
      </c>
      <c r="Q76" s="310">
        <f>SUM(N76:P76)</f>
        <v>0</v>
      </c>
    </row>
    <row r="77" spans="1:17" s="311" customFormat="1" ht="12">
      <c r="A77" s="318"/>
      <c r="B77" s="306"/>
      <c r="C77" s="319"/>
      <c r="D77" s="320" t="s">
        <v>143</v>
      </c>
      <c r="E77" s="316" t="s">
        <v>84</v>
      </c>
      <c r="F77" s="308">
        <v>74.96000000000001</v>
      </c>
      <c r="G77" s="308"/>
      <c r="H77" s="204"/>
      <c r="I77" s="200"/>
      <c r="J77" s="204"/>
      <c r="K77" s="204"/>
      <c r="L77" s="204">
        <f t="shared" si="21"/>
        <v>0</v>
      </c>
      <c r="M77" s="309">
        <f t="shared" si="22"/>
        <v>0</v>
      </c>
      <c r="N77" s="204">
        <f t="shared" si="23"/>
        <v>0</v>
      </c>
      <c r="O77" s="204">
        <f t="shared" si="24"/>
        <v>0</v>
      </c>
      <c r="P77" s="204">
        <f t="shared" si="25"/>
        <v>0</v>
      </c>
      <c r="Q77" s="310">
        <f t="shared" si="26"/>
        <v>0</v>
      </c>
    </row>
    <row r="78" spans="1:17" s="311" customFormat="1" ht="9.75">
      <c r="A78" s="318"/>
      <c r="B78" s="306"/>
      <c r="C78" s="319"/>
      <c r="D78" s="320" t="s">
        <v>144</v>
      </c>
      <c r="E78" s="316" t="s">
        <v>105</v>
      </c>
      <c r="F78" s="308">
        <v>95.4</v>
      </c>
      <c r="G78" s="308"/>
      <c r="H78" s="204"/>
      <c r="I78" s="200"/>
      <c r="J78" s="204"/>
      <c r="K78" s="204"/>
      <c r="L78" s="204">
        <f t="shared" si="21"/>
        <v>0</v>
      </c>
      <c r="M78" s="309">
        <f t="shared" si="22"/>
        <v>0</v>
      </c>
      <c r="N78" s="204">
        <f t="shared" si="23"/>
        <v>0</v>
      </c>
      <c r="O78" s="204">
        <f t="shared" si="24"/>
        <v>0</v>
      </c>
      <c r="P78" s="204">
        <f t="shared" si="25"/>
        <v>0</v>
      </c>
      <c r="Q78" s="310">
        <f t="shared" si="26"/>
        <v>0</v>
      </c>
    </row>
    <row r="79" spans="1:17" s="311" customFormat="1" ht="9.75">
      <c r="A79" s="318"/>
      <c r="B79" s="306"/>
      <c r="C79" s="319"/>
      <c r="D79" s="320" t="s">
        <v>145</v>
      </c>
      <c r="E79" s="316" t="s">
        <v>89</v>
      </c>
      <c r="F79" s="308">
        <v>54.519999999999996</v>
      </c>
      <c r="G79" s="308"/>
      <c r="H79" s="204"/>
      <c r="I79" s="200"/>
      <c r="J79" s="204"/>
      <c r="K79" s="204"/>
      <c r="L79" s="204">
        <f t="shared" si="21"/>
        <v>0</v>
      </c>
      <c r="M79" s="309">
        <f t="shared" si="22"/>
        <v>0</v>
      </c>
      <c r="N79" s="204">
        <f t="shared" si="23"/>
        <v>0</v>
      </c>
      <c r="O79" s="204">
        <f t="shared" si="24"/>
        <v>0</v>
      </c>
      <c r="P79" s="204">
        <f t="shared" si="25"/>
        <v>0</v>
      </c>
      <c r="Q79" s="310">
        <f t="shared" si="26"/>
        <v>0</v>
      </c>
    </row>
    <row r="80" spans="1:17" s="311" customFormat="1" ht="9.75">
      <c r="A80" s="318"/>
      <c r="B80" s="306"/>
      <c r="C80" s="319"/>
      <c r="D80" s="320" t="s">
        <v>146</v>
      </c>
      <c r="E80" s="316" t="s">
        <v>89</v>
      </c>
      <c r="F80" s="308">
        <v>117.28</v>
      </c>
      <c r="G80" s="308"/>
      <c r="H80" s="204"/>
      <c r="I80" s="200"/>
      <c r="J80" s="204"/>
      <c r="K80" s="204"/>
      <c r="L80" s="204">
        <f t="shared" si="21"/>
        <v>0</v>
      </c>
      <c r="M80" s="309">
        <f t="shared" si="22"/>
        <v>0</v>
      </c>
      <c r="N80" s="204">
        <f t="shared" si="23"/>
        <v>0</v>
      </c>
      <c r="O80" s="204">
        <f t="shared" si="24"/>
        <v>0</v>
      </c>
      <c r="P80" s="204">
        <f t="shared" si="25"/>
        <v>0</v>
      </c>
      <c r="Q80" s="310">
        <f t="shared" si="26"/>
        <v>0</v>
      </c>
    </row>
    <row r="81" spans="1:17" s="311" customFormat="1" ht="9.75">
      <c r="A81" s="318"/>
      <c r="B81" s="306"/>
      <c r="C81" s="319"/>
      <c r="D81" s="320" t="s">
        <v>147</v>
      </c>
      <c r="E81" s="316" t="s">
        <v>44</v>
      </c>
      <c r="F81" s="308">
        <v>1</v>
      </c>
      <c r="G81" s="308"/>
      <c r="H81" s="204"/>
      <c r="I81" s="200"/>
      <c r="J81" s="204"/>
      <c r="K81" s="204"/>
      <c r="L81" s="204">
        <f t="shared" si="21"/>
        <v>0</v>
      </c>
      <c r="M81" s="309">
        <f t="shared" si="22"/>
        <v>0</v>
      </c>
      <c r="N81" s="204">
        <f t="shared" si="23"/>
        <v>0</v>
      </c>
      <c r="O81" s="204">
        <f t="shared" si="24"/>
        <v>0</v>
      </c>
      <c r="P81" s="204">
        <f t="shared" si="25"/>
        <v>0</v>
      </c>
      <c r="Q81" s="310">
        <f t="shared" si="26"/>
        <v>0</v>
      </c>
    </row>
    <row r="82" spans="1:17" s="311" customFormat="1" ht="12">
      <c r="A82" s="305">
        <v>16</v>
      </c>
      <c r="B82" s="306"/>
      <c r="C82" s="726" t="s">
        <v>148</v>
      </c>
      <c r="D82" s="727"/>
      <c r="E82" s="307" t="s">
        <v>84</v>
      </c>
      <c r="F82" s="308">
        <v>41.19</v>
      </c>
      <c r="G82" s="308"/>
      <c r="H82" s="204"/>
      <c r="I82" s="200"/>
      <c r="J82" s="204"/>
      <c r="K82" s="204"/>
      <c r="L82" s="204">
        <f>SUM(I82:K82)</f>
        <v>0</v>
      </c>
      <c r="M82" s="309">
        <f>F82*G82</f>
        <v>0</v>
      </c>
      <c r="N82" s="204">
        <f>ROUNDUP(F82*I82,3)</f>
        <v>0</v>
      </c>
      <c r="O82" s="204">
        <f>ROUNDUP(F82*J82,3)</f>
        <v>0</v>
      </c>
      <c r="P82" s="204">
        <f>ROUNDUP(F82*K82,3)</f>
        <v>0</v>
      </c>
      <c r="Q82" s="310">
        <f>SUM(N82:P82)</f>
        <v>0</v>
      </c>
    </row>
    <row r="83" spans="1:17" s="311" customFormat="1" ht="12">
      <c r="A83" s="318"/>
      <c r="B83" s="306"/>
      <c r="C83" s="319"/>
      <c r="D83" s="320" t="s">
        <v>149</v>
      </c>
      <c r="E83" s="316" t="s">
        <v>84</v>
      </c>
      <c r="F83" s="308">
        <v>46</v>
      </c>
      <c r="G83" s="308"/>
      <c r="H83" s="204"/>
      <c r="I83" s="200"/>
      <c r="J83" s="204"/>
      <c r="K83" s="204"/>
      <c r="L83" s="204">
        <f>SUM(I83:K83)</f>
        <v>0</v>
      </c>
      <c r="M83" s="309">
        <f>F83*G83</f>
        <v>0</v>
      </c>
      <c r="N83" s="204">
        <f>ROUNDUP(F83*I83,3)</f>
        <v>0</v>
      </c>
      <c r="O83" s="204">
        <f>ROUNDUP(F83*J83,3)</f>
        <v>0</v>
      </c>
      <c r="P83" s="204">
        <f>ROUNDUP(F83*K83,3)</f>
        <v>0</v>
      </c>
      <c r="Q83" s="310">
        <f>SUM(N83:P83)</f>
        <v>0</v>
      </c>
    </row>
    <row r="84" spans="1:17" s="311" customFormat="1" ht="12">
      <c r="A84" s="318"/>
      <c r="B84" s="306"/>
      <c r="C84" s="319"/>
      <c r="D84" s="320" t="s">
        <v>150</v>
      </c>
      <c r="E84" s="316" t="s">
        <v>84</v>
      </c>
      <c r="F84" s="308">
        <v>48</v>
      </c>
      <c r="G84" s="308"/>
      <c r="H84" s="204"/>
      <c r="I84" s="200"/>
      <c r="J84" s="204"/>
      <c r="K84" s="204"/>
      <c r="L84" s="204">
        <f>SUM(I84:K84)</f>
        <v>0</v>
      </c>
      <c r="M84" s="309">
        <f>F84*G84</f>
        <v>0</v>
      </c>
      <c r="N84" s="204">
        <f>ROUNDUP(F84*I84,3)</f>
        <v>0</v>
      </c>
      <c r="O84" s="204">
        <f>ROUNDUP(F84*J84,3)</f>
        <v>0</v>
      </c>
      <c r="P84" s="204">
        <f>ROUNDUP(F84*K84,3)</f>
        <v>0</v>
      </c>
      <c r="Q84" s="310">
        <f>SUM(N84:P84)</f>
        <v>0</v>
      </c>
    </row>
    <row r="85" spans="1:17" s="335" customFormat="1" ht="13.5" thickBot="1">
      <c r="A85" s="328"/>
      <c r="B85" s="329"/>
      <c r="C85" s="330"/>
      <c r="D85" s="331"/>
      <c r="E85" s="332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4"/>
    </row>
    <row r="86" spans="1:17" s="346" customFormat="1" ht="13.5" thickTop="1">
      <c r="A86" s="336"/>
      <c r="B86" s="337"/>
      <c r="C86" s="338"/>
      <c r="D86" s="339" t="s">
        <v>52</v>
      </c>
      <c r="E86" s="340"/>
      <c r="F86" s="341"/>
      <c r="G86" s="341"/>
      <c r="H86" s="341"/>
      <c r="I86" s="342"/>
      <c r="J86" s="342"/>
      <c r="K86" s="342"/>
      <c r="L86" s="342"/>
      <c r="M86" s="343">
        <f>SUM(M17:M85)</f>
        <v>0</v>
      </c>
      <c r="N86" s="343">
        <f>SUM(N17:N85)</f>
        <v>0</v>
      </c>
      <c r="O86" s="343">
        <f>SUM(O17:O85)</f>
        <v>0</v>
      </c>
      <c r="P86" s="343">
        <f>SUM(P17:P85)</f>
        <v>0</v>
      </c>
      <c r="Q86" s="344">
        <f>SUM(N86:P86)</f>
        <v>0</v>
      </c>
    </row>
    <row r="87" spans="1:17" s="358" customFormat="1" ht="12.75">
      <c r="A87" s="347"/>
      <c r="B87" s="348"/>
      <c r="C87" s="349"/>
      <c r="D87" s="350" t="s">
        <v>53</v>
      </c>
      <c r="E87" s="351"/>
      <c r="F87" s="352">
        <v>0.05</v>
      </c>
      <c r="G87" s="353"/>
      <c r="H87" s="353"/>
      <c r="I87" s="354"/>
      <c r="J87" s="354"/>
      <c r="K87" s="354"/>
      <c r="L87" s="354"/>
      <c r="M87" s="355"/>
      <c r="N87" s="356"/>
      <c r="O87" s="356">
        <f>ROUNDUP(O86*F87,2)</f>
        <v>0</v>
      </c>
      <c r="P87" s="356"/>
      <c r="Q87" s="357">
        <f>SUM(N87:P87)</f>
        <v>0</v>
      </c>
    </row>
    <row r="88" spans="1:17" s="358" customFormat="1" ht="15" customHeight="1">
      <c r="A88" s="359"/>
      <c r="B88" s="360"/>
      <c r="C88" s="361"/>
      <c r="D88" s="127" t="s">
        <v>54</v>
      </c>
      <c r="E88" s="362"/>
      <c r="F88" s="363"/>
      <c r="G88" s="364"/>
      <c r="H88" s="364"/>
      <c r="I88" s="365"/>
      <c r="J88" s="365"/>
      <c r="K88" s="365"/>
      <c r="L88" s="365"/>
      <c r="M88" s="366"/>
      <c r="N88" s="133">
        <f>SUM(N86:N87)</f>
        <v>0</v>
      </c>
      <c r="O88" s="133">
        <f>SUM(O86:O87)</f>
        <v>0</v>
      </c>
      <c r="P88" s="133">
        <f>SUM(P86:P87)</f>
        <v>0</v>
      </c>
      <c r="Q88" s="134">
        <f>SUM(Q86:Q87)</f>
        <v>0</v>
      </c>
    </row>
    <row r="89" spans="1:17" s="358" customFormat="1" ht="12.75">
      <c r="A89" s="367"/>
      <c r="B89" s="368"/>
      <c r="C89" s="369"/>
      <c r="D89" s="370" t="s">
        <v>19</v>
      </c>
      <c r="E89" s="371"/>
      <c r="F89" s="372">
        <v>0.03</v>
      </c>
      <c r="G89" s="373"/>
      <c r="H89" s="373"/>
      <c r="I89" s="374"/>
      <c r="J89" s="374"/>
      <c r="K89" s="374"/>
      <c r="L89" s="374"/>
      <c r="M89" s="375"/>
      <c r="N89" s="376"/>
      <c r="O89" s="376"/>
      <c r="P89" s="376"/>
      <c r="Q89" s="377">
        <f>ROUNDUP(Q88*F89,2)</f>
        <v>0</v>
      </c>
    </row>
    <row r="90" spans="1:17" s="358" customFormat="1" ht="12.75">
      <c r="A90" s="367"/>
      <c r="B90" s="368"/>
      <c r="C90" s="369"/>
      <c r="D90" s="370" t="s">
        <v>20</v>
      </c>
      <c r="E90" s="371"/>
      <c r="F90" s="372">
        <v>0.07</v>
      </c>
      <c r="G90" s="373"/>
      <c r="H90" s="373"/>
      <c r="I90" s="374"/>
      <c r="J90" s="374"/>
      <c r="K90" s="374"/>
      <c r="L90" s="374"/>
      <c r="M90" s="375"/>
      <c r="N90" s="376"/>
      <c r="O90" s="376"/>
      <c r="P90" s="376"/>
      <c r="Q90" s="377">
        <f>ROUNDUP(Q88*F90,2)</f>
        <v>0</v>
      </c>
    </row>
    <row r="91" spans="1:17" s="358" customFormat="1" ht="12.75">
      <c r="A91" s="378"/>
      <c r="B91" s="379"/>
      <c r="C91" s="380"/>
      <c r="D91" s="381" t="s">
        <v>21</v>
      </c>
      <c r="E91" s="382"/>
      <c r="F91" s="383">
        <v>0.2409</v>
      </c>
      <c r="G91" s="353"/>
      <c r="H91" s="353"/>
      <c r="I91" s="384"/>
      <c r="J91" s="384"/>
      <c r="K91" s="384"/>
      <c r="L91" s="384"/>
      <c r="M91" s="385"/>
      <c r="N91" s="386"/>
      <c r="O91" s="386"/>
      <c r="P91" s="386"/>
      <c r="Q91" s="387">
        <f>ROUNDUP(N88*F91,2)</f>
        <v>0</v>
      </c>
    </row>
    <row r="92" spans="1:17" s="358" customFormat="1" ht="12.75">
      <c r="A92" s="388"/>
      <c r="B92" s="389"/>
      <c r="C92" s="390"/>
      <c r="D92" s="236" t="s">
        <v>23</v>
      </c>
      <c r="E92" s="391"/>
      <c r="F92" s="363"/>
      <c r="G92" s="364"/>
      <c r="H92" s="364"/>
      <c r="I92" s="392"/>
      <c r="J92" s="392"/>
      <c r="K92" s="392"/>
      <c r="L92" s="392"/>
      <c r="M92" s="393"/>
      <c r="N92" s="394"/>
      <c r="O92" s="394"/>
      <c r="P92" s="394"/>
      <c r="Q92" s="241">
        <f>SUM(Q88:Q91)</f>
        <v>0</v>
      </c>
    </row>
    <row r="93" spans="1:17" s="358" customFormat="1" ht="15" customHeight="1">
      <c r="A93" s="367"/>
      <c r="B93" s="368"/>
      <c r="C93" s="369"/>
      <c r="D93" s="370" t="s">
        <v>24</v>
      </c>
      <c r="E93" s="371"/>
      <c r="F93" s="372">
        <v>0.21</v>
      </c>
      <c r="G93" s="373"/>
      <c r="H93" s="373"/>
      <c r="I93" s="374"/>
      <c r="J93" s="374"/>
      <c r="K93" s="374"/>
      <c r="L93" s="374"/>
      <c r="M93" s="375"/>
      <c r="N93" s="376"/>
      <c r="O93" s="376"/>
      <c r="P93" s="376"/>
      <c r="Q93" s="377">
        <f>ROUNDUP(Q92*F93,2)</f>
        <v>0</v>
      </c>
    </row>
    <row r="94" spans="1:17" s="335" customFormat="1" ht="13.5" thickBot="1">
      <c r="A94" s="395"/>
      <c r="B94" s="396"/>
      <c r="C94" s="397"/>
      <c r="D94" s="255" t="s">
        <v>55</v>
      </c>
      <c r="E94" s="398"/>
      <c r="F94" s="398"/>
      <c r="G94" s="398"/>
      <c r="H94" s="398"/>
      <c r="I94" s="398"/>
      <c r="J94" s="398"/>
      <c r="K94" s="398"/>
      <c r="L94" s="398"/>
      <c r="M94" s="399"/>
      <c r="N94" s="399"/>
      <c r="O94" s="399"/>
      <c r="P94" s="399"/>
      <c r="Q94" s="257">
        <f>SUM(Q92:Q93)</f>
        <v>0</v>
      </c>
    </row>
    <row r="95" spans="1:17" s="346" customFormat="1" ht="13.5" customHeight="1" hidden="1" thickTop="1">
      <c r="A95" s="400"/>
      <c r="B95" s="400"/>
      <c r="C95" s="401"/>
      <c r="D95" s="402"/>
      <c r="E95" s="403"/>
      <c r="F95" s="404"/>
      <c r="G95" s="404"/>
      <c r="H95" s="404"/>
      <c r="I95" s="405"/>
      <c r="J95" s="405"/>
      <c r="K95" s="405"/>
      <c r="L95" s="405"/>
      <c r="M95" s="405"/>
      <c r="N95" s="406"/>
      <c r="O95" s="406"/>
      <c r="P95" s="406"/>
      <c r="Q95" s="345"/>
    </row>
    <row r="96" ht="13.5" customHeight="1" hidden="1" thickTop="1">
      <c r="N96" s="409"/>
    </row>
    <row r="97" spans="4:7" ht="13.5" customHeight="1" hidden="1" thickTop="1">
      <c r="D97" s="410" t="s">
        <v>56</v>
      </c>
      <c r="G97" s="411" t="s">
        <v>57</v>
      </c>
    </row>
    <row r="98" ht="13.5" customHeight="1" hidden="1" thickTop="1">
      <c r="I98" s="408" t="s">
        <v>58</v>
      </c>
    </row>
    <row r="99" ht="13.5" customHeight="1" hidden="1" thickTop="1">
      <c r="D99" s="412"/>
    </row>
    <row r="100" ht="13.5" customHeight="1" hidden="1" thickTop="1">
      <c r="G100" s="411" t="s">
        <v>59</v>
      </c>
    </row>
    <row r="101" ht="13.5" customHeight="1" hidden="1" thickTop="1">
      <c r="I101" s="408" t="s">
        <v>60</v>
      </c>
    </row>
    <row r="102" ht="13.5" customHeight="1" hidden="1" thickTop="1"/>
    <row r="103" spans="4:6" ht="13.5" customHeight="1" hidden="1" thickTop="1">
      <c r="D103" s="410" t="s">
        <v>61</v>
      </c>
      <c r="F103" s="408" t="s">
        <v>62</v>
      </c>
    </row>
    <row r="104" spans="7:16" s="413" customFormat="1" ht="14.25" hidden="1" thickTop="1">
      <c r="G104" s="414"/>
      <c r="H104" s="414"/>
      <c r="I104" s="414"/>
      <c r="J104" s="414"/>
      <c r="K104" s="414"/>
      <c r="M104" s="414"/>
      <c r="N104" s="414"/>
      <c r="O104" s="414"/>
      <c r="P104" s="414"/>
    </row>
    <row r="105" ht="13.5" thickTop="1"/>
  </sheetData>
  <sheetProtection/>
  <mergeCells count="31">
    <mergeCell ref="I12:L12"/>
    <mergeCell ref="M12:P12"/>
    <mergeCell ref="I13:I14"/>
    <mergeCell ref="J13:J14"/>
    <mergeCell ref="K13:K14"/>
    <mergeCell ref="L13:L14"/>
    <mergeCell ref="M13:M14"/>
    <mergeCell ref="N13:N14"/>
    <mergeCell ref="O13:O14"/>
    <mergeCell ref="P13:P14"/>
    <mergeCell ref="C15:D15"/>
    <mergeCell ref="C17:D17"/>
    <mergeCell ref="E12:E14"/>
    <mergeCell ref="F12:F14"/>
    <mergeCell ref="G12:G14"/>
    <mergeCell ref="H12:H14"/>
    <mergeCell ref="C21:D21"/>
    <mergeCell ref="C25:D25"/>
    <mergeCell ref="C29:D29"/>
    <mergeCell ref="C33:D33"/>
    <mergeCell ref="C37:D37"/>
    <mergeCell ref="C45:D45"/>
    <mergeCell ref="C69:D69"/>
    <mergeCell ref="C75:D75"/>
    <mergeCell ref="C82:D82"/>
    <mergeCell ref="C50:D50"/>
    <mergeCell ref="C51:D51"/>
    <mergeCell ref="C54:D54"/>
    <mergeCell ref="C58:D58"/>
    <mergeCell ref="C61:D61"/>
    <mergeCell ref="C64:D64"/>
  </mergeCells>
  <printOptions horizontalCentered="1"/>
  <pageMargins left="0.35433070866141736" right="0.35433070866141736" top="0.5511811023622047" bottom="0.7086614173228347" header="0.3937007874015748" footer="0.5118110236220472"/>
  <pageSetup fitToHeight="3" fitToWidth="1" horizontalDpi="300" verticalDpi="300" orientation="landscape" paperSize="9" scale="79" r:id="rId1"/>
  <headerFooter alignWithMargins="0">
    <oddHeader xml:space="preserve">&amp;R&amp;F </oddHeader>
    <oddFooter>&amp;R&amp;8Lapa &amp;P no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53"/>
  <sheetViews>
    <sheetView showZeros="0" zoomScale="70" zoomScaleNormal="70" zoomScalePageLayoutView="0" workbookViewId="0" topLeftCell="A1">
      <selection activeCell="H12" sqref="H12:H14"/>
    </sheetView>
  </sheetViews>
  <sheetFormatPr defaultColWidth="9.140625" defaultRowHeight="12.75"/>
  <cols>
    <col min="1" max="1" width="6.28125" style="564" customWidth="1"/>
    <col min="2" max="2" width="4.8515625" style="564" customWidth="1"/>
    <col min="3" max="3" width="41.7109375" style="564" customWidth="1"/>
    <col min="4" max="4" width="16.421875" style="564" customWidth="1"/>
    <col min="5" max="8" width="7.140625" style="564" customWidth="1"/>
    <col min="9" max="12" width="9.00390625" style="564" customWidth="1"/>
    <col min="13" max="13" width="12.00390625" style="564" customWidth="1"/>
    <col min="14" max="14" width="10.421875" style="564" customWidth="1"/>
    <col min="15" max="15" width="11.57421875" style="564" customWidth="1"/>
    <col min="16" max="16" width="10.421875" style="564" customWidth="1"/>
    <col min="17" max="17" width="12.28125" style="564" customWidth="1"/>
    <col min="18" max="16384" width="9.140625" style="565" customWidth="1"/>
  </cols>
  <sheetData>
    <row r="1" spans="1:17" s="420" customFormat="1" ht="13.5">
      <c r="A1" s="415"/>
      <c r="B1" s="416"/>
      <c r="C1" s="415"/>
      <c r="D1" s="415"/>
      <c r="E1" s="417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9"/>
    </row>
    <row r="2" spans="1:17" s="420" customFormat="1" ht="13.5">
      <c r="A2" s="415"/>
      <c r="B2" s="421" t="s">
        <v>0</v>
      </c>
      <c r="C2" s="416" t="s">
        <v>1</v>
      </c>
      <c r="E2" s="417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9"/>
    </row>
    <row r="3" spans="1:17" s="420" customFormat="1" ht="13.5">
      <c r="A3" s="415"/>
      <c r="B3" s="421" t="s">
        <v>2</v>
      </c>
      <c r="C3" s="416" t="s">
        <v>3</v>
      </c>
      <c r="E3" s="417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9"/>
    </row>
    <row r="4" spans="1:17" s="420" customFormat="1" ht="13.5">
      <c r="A4" s="415"/>
      <c r="B4" s="422"/>
      <c r="C4" s="423"/>
      <c r="E4" s="417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9"/>
    </row>
    <row r="5" spans="1:17" s="420" customFormat="1" ht="13.5">
      <c r="A5" s="415"/>
      <c r="B5" s="421" t="s">
        <v>4</v>
      </c>
      <c r="C5" s="416"/>
      <c r="E5" s="417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9"/>
    </row>
    <row r="6" spans="2:17" s="420" customFormat="1" ht="14.25">
      <c r="B6" s="424"/>
      <c r="C6" s="423"/>
      <c r="D6" s="423"/>
      <c r="E6" s="417"/>
      <c r="F6" s="418"/>
      <c r="G6" s="418"/>
      <c r="H6" s="418"/>
      <c r="I6" s="425" t="s">
        <v>151</v>
      </c>
      <c r="J6" s="418"/>
      <c r="K6" s="418"/>
      <c r="L6" s="418"/>
      <c r="M6" s="418"/>
      <c r="N6" s="418"/>
      <c r="O6" s="418"/>
      <c r="P6" s="418"/>
      <c r="Q6" s="419"/>
    </row>
    <row r="7" spans="1:17" s="420" customFormat="1" ht="14.25">
      <c r="A7" s="422"/>
      <c r="B7" s="422"/>
      <c r="C7" s="426"/>
      <c r="D7" s="423"/>
      <c r="E7" s="417"/>
      <c r="F7" s="418"/>
      <c r="G7" s="418"/>
      <c r="H7" s="418"/>
      <c r="I7" s="425" t="s">
        <v>152</v>
      </c>
      <c r="J7" s="418"/>
      <c r="K7" s="418"/>
      <c r="L7" s="418"/>
      <c r="M7" s="418"/>
      <c r="N7" s="418"/>
      <c r="O7" s="418"/>
      <c r="P7" s="418"/>
      <c r="Q7" s="419"/>
    </row>
    <row r="8" spans="1:14" s="420" customFormat="1" ht="13.5">
      <c r="A8" s="422"/>
      <c r="B8" s="422"/>
      <c r="C8" s="426"/>
      <c r="D8" s="423"/>
      <c r="E8" s="417"/>
      <c r="F8" s="418"/>
      <c r="G8" s="418"/>
      <c r="H8" s="418"/>
      <c r="J8" s="418"/>
      <c r="K8" s="418"/>
      <c r="L8" s="418"/>
      <c r="M8" s="418"/>
      <c r="N8" s="418"/>
    </row>
    <row r="9" spans="1:17" s="420" customFormat="1" ht="13.5">
      <c r="A9" s="422"/>
      <c r="B9" s="422"/>
      <c r="C9" s="423"/>
      <c r="D9" s="423"/>
      <c r="E9" s="417"/>
      <c r="F9" s="418"/>
      <c r="G9" s="418"/>
      <c r="H9" s="418"/>
      <c r="J9" s="418"/>
      <c r="K9" s="418"/>
      <c r="L9" s="418"/>
      <c r="M9" s="418"/>
      <c r="N9" s="418"/>
      <c r="P9" s="427"/>
      <c r="Q9" s="428"/>
    </row>
    <row r="10" spans="1:17" s="420" customFormat="1" ht="13.5">
      <c r="A10" s="422"/>
      <c r="B10" s="422"/>
      <c r="C10" s="416" t="s">
        <v>153</v>
      </c>
      <c r="D10" s="429"/>
      <c r="E10" s="417"/>
      <c r="F10" s="418"/>
      <c r="G10" s="418"/>
      <c r="H10" s="418"/>
      <c r="I10" s="418"/>
      <c r="J10" s="418"/>
      <c r="K10" s="418"/>
      <c r="L10" s="418"/>
      <c r="M10" s="418"/>
      <c r="N10" s="418"/>
      <c r="P10" s="430" t="s">
        <v>28</v>
      </c>
      <c r="Q10" s="431">
        <f>Q53</f>
        <v>0</v>
      </c>
    </row>
    <row r="11" spans="1:17" s="420" customFormat="1" ht="13.5">
      <c r="A11" s="422"/>
      <c r="B11" s="422"/>
      <c r="C11" s="416"/>
      <c r="D11" s="429"/>
      <c r="E11" s="417"/>
      <c r="F11" s="418"/>
      <c r="G11" s="418"/>
      <c r="H11" s="418"/>
      <c r="I11" s="418"/>
      <c r="J11" s="418"/>
      <c r="K11" s="418"/>
      <c r="L11" s="418"/>
      <c r="M11" s="418"/>
      <c r="N11" s="418"/>
      <c r="P11" s="430"/>
      <c r="Q11" s="431"/>
    </row>
    <row r="12" spans="1:17" s="437" customFormat="1" ht="11.25" customHeight="1">
      <c r="A12" s="432"/>
      <c r="B12" s="433"/>
      <c r="C12" s="434"/>
      <c r="D12" s="435"/>
      <c r="E12" s="745" t="s">
        <v>29</v>
      </c>
      <c r="F12" s="746" t="s">
        <v>30</v>
      </c>
      <c r="G12" s="747" t="s">
        <v>31</v>
      </c>
      <c r="H12" s="747" t="s">
        <v>32</v>
      </c>
      <c r="I12" s="748" t="s">
        <v>33</v>
      </c>
      <c r="J12" s="748"/>
      <c r="K12" s="748"/>
      <c r="L12" s="748"/>
      <c r="M12" s="748" t="s">
        <v>34</v>
      </c>
      <c r="N12" s="748"/>
      <c r="O12" s="748"/>
      <c r="P12" s="748"/>
      <c r="Q12" s="436"/>
    </row>
    <row r="13" spans="1:17" s="437" customFormat="1" ht="12.75" customHeight="1">
      <c r="A13" s="438" t="s">
        <v>9</v>
      </c>
      <c r="B13" s="439" t="s">
        <v>35</v>
      </c>
      <c r="C13" s="440" t="s">
        <v>154</v>
      </c>
      <c r="D13" s="441"/>
      <c r="E13" s="745"/>
      <c r="F13" s="746" t="s">
        <v>30</v>
      </c>
      <c r="G13" s="747"/>
      <c r="H13" s="747"/>
      <c r="I13" s="749" t="s">
        <v>37</v>
      </c>
      <c r="J13" s="749" t="s">
        <v>38</v>
      </c>
      <c r="K13" s="749" t="s">
        <v>39</v>
      </c>
      <c r="L13" s="749" t="s">
        <v>40</v>
      </c>
      <c r="M13" s="749" t="s">
        <v>41</v>
      </c>
      <c r="N13" s="749" t="s">
        <v>37</v>
      </c>
      <c r="O13" s="749" t="s">
        <v>38</v>
      </c>
      <c r="P13" s="749" t="s">
        <v>39</v>
      </c>
      <c r="Q13" s="442" t="s">
        <v>42</v>
      </c>
    </row>
    <row r="14" spans="1:17" s="437" customFormat="1" ht="13.5">
      <c r="A14" s="443"/>
      <c r="B14" s="444"/>
      <c r="C14" s="445"/>
      <c r="D14" s="446"/>
      <c r="E14" s="745"/>
      <c r="F14" s="746"/>
      <c r="G14" s="747"/>
      <c r="H14" s="747"/>
      <c r="I14" s="749"/>
      <c r="J14" s="749"/>
      <c r="K14" s="749"/>
      <c r="L14" s="749"/>
      <c r="M14" s="749"/>
      <c r="N14" s="749"/>
      <c r="O14" s="749"/>
      <c r="P14" s="749"/>
      <c r="Q14" s="447"/>
    </row>
    <row r="15" spans="1:17" s="453" customFormat="1" ht="9" customHeight="1">
      <c r="A15" s="448">
        <v>1</v>
      </c>
      <c r="B15" s="449">
        <v>2</v>
      </c>
      <c r="C15" s="744">
        <v>3</v>
      </c>
      <c r="D15" s="744"/>
      <c r="E15" s="450">
        <v>4</v>
      </c>
      <c r="F15" s="450">
        <v>5</v>
      </c>
      <c r="G15" s="450">
        <v>6</v>
      </c>
      <c r="H15" s="450">
        <v>7</v>
      </c>
      <c r="I15" s="450">
        <v>8</v>
      </c>
      <c r="J15" s="450">
        <v>9</v>
      </c>
      <c r="K15" s="450">
        <v>10</v>
      </c>
      <c r="L15" s="450">
        <v>11</v>
      </c>
      <c r="M15" s="451">
        <v>12</v>
      </c>
      <c r="N15" s="450">
        <v>13</v>
      </c>
      <c r="O15" s="450">
        <v>14</v>
      </c>
      <c r="P15" s="450">
        <v>15</v>
      </c>
      <c r="Q15" s="452">
        <v>16</v>
      </c>
    </row>
    <row r="16" spans="1:17" s="453" customFormat="1" ht="15" customHeight="1">
      <c r="A16" s="454"/>
      <c r="B16" s="454"/>
      <c r="C16" s="455" t="s">
        <v>155</v>
      </c>
      <c r="D16" s="454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</row>
    <row r="17" spans="1:17" s="465" customFormat="1" ht="13.5">
      <c r="A17" s="457"/>
      <c r="B17" s="457"/>
      <c r="C17" s="458" t="s">
        <v>156</v>
      </c>
      <c r="D17" s="459"/>
      <c r="E17" s="460"/>
      <c r="F17" s="461"/>
      <c r="G17" s="461"/>
      <c r="H17" s="461"/>
      <c r="I17" s="462"/>
      <c r="J17" s="463"/>
      <c r="K17" s="463"/>
      <c r="L17" s="463"/>
      <c r="M17" s="463"/>
      <c r="N17" s="464"/>
      <c r="O17" s="464"/>
      <c r="P17" s="464"/>
      <c r="Q17" s="464"/>
    </row>
    <row r="18" spans="1:17" s="465" customFormat="1" ht="27">
      <c r="A18" s="457">
        <v>1</v>
      </c>
      <c r="B18" s="457"/>
      <c r="C18" s="466" t="s">
        <v>157</v>
      </c>
      <c r="D18" s="467"/>
      <c r="E18" s="468" t="s">
        <v>158</v>
      </c>
      <c r="F18" s="468">
        <v>1</v>
      </c>
      <c r="G18" s="469"/>
      <c r="H18" s="469"/>
      <c r="I18" s="462"/>
      <c r="J18" s="463"/>
      <c r="K18" s="463"/>
      <c r="L18" s="463">
        <f aca="true" t="shared" si="0" ref="L18:L25">SUM(I18:K18)</f>
        <v>0</v>
      </c>
      <c r="M18" s="463">
        <f aca="true" t="shared" si="1" ref="M18:M25">F18*G18</f>
        <v>0</v>
      </c>
      <c r="N18" s="464">
        <f aca="true" t="shared" si="2" ref="N18:N25">F18*I18</f>
        <v>0</v>
      </c>
      <c r="O18" s="464">
        <f aca="true" t="shared" si="3" ref="O18:O25">F18*J18</f>
        <v>0</v>
      </c>
      <c r="P18" s="464">
        <f aca="true" t="shared" si="4" ref="P18:P25">F18*K18</f>
        <v>0</v>
      </c>
      <c r="Q18" s="464">
        <f aca="true" t="shared" si="5" ref="Q18:Q25">SUM(N18:P18)</f>
        <v>0</v>
      </c>
    </row>
    <row r="19" spans="1:17" s="465" customFormat="1" ht="13.5">
      <c r="A19" s="457">
        <v>2</v>
      </c>
      <c r="B19" s="457"/>
      <c r="C19" s="466" t="s">
        <v>159</v>
      </c>
      <c r="D19" s="467"/>
      <c r="E19" s="470" t="s">
        <v>158</v>
      </c>
      <c r="F19" s="471">
        <v>1</v>
      </c>
      <c r="G19" s="469"/>
      <c r="H19" s="469"/>
      <c r="I19" s="462"/>
      <c r="J19" s="463"/>
      <c r="K19" s="463"/>
      <c r="L19" s="463">
        <f t="shared" si="0"/>
        <v>0</v>
      </c>
      <c r="M19" s="463">
        <f t="shared" si="1"/>
        <v>0</v>
      </c>
      <c r="N19" s="464">
        <f t="shared" si="2"/>
        <v>0</v>
      </c>
      <c r="O19" s="464">
        <f t="shared" si="3"/>
        <v>0</v>
      </c>
      <c r="P19" s="464">
        <f t="shared" si="4"/>
        <v>0</v>
      </c>
      <c r="Q19" s="464">
        <f t="shared" si="5"/>
        <v>0</v>
      </c>
    </row>
    <row r="20" spans="1:17" s="465" customFormat="1" ht="13.5">
      <c r="A20" s="457"/>
      <c r="B20" s="457"/>
      <c r="C20" s="458" t="s">
        <v>160</v>
      </c>
      <c r="D20" s="467"/>
      <c r="E20" s="459"/>
      <c r="F20" s="461"/>
      <c r="G20" s="469"/>
      <c r="H20" s="469"/>
      <c r="I20" s="462"/>
      <c r="J20" s="463"/>
      <c r="K20" s="463"/>
      <c r="L20" s="463"/>
      <c r="M20" s="463"/>
      <c r="N20" s="464"/>
      <c r="O20" s="464"/>
      <c r="P20" s="464"/>
      <c r="Q20" s="464"/>
    </row>
    <row r="21" spans="1:17" s="465" customFormat="1" ht="13.5">
      <c r="A21" s="457">
        <v>3</v>
      </c>
      <c r="B21" s="457"/>
      <c r="C21" s="466" t="s">
        <v>161</v>
      </c>
      <c r="D21" s="467"/>
      <c r="E21" s="468" t="s">
        <v>89</v>
      </c>
      <c r="F21" s="468">
        <v>125</v>
      </c>
      <c r="G21" s="469"/>
      <c r="H21" s="469"/>
      <c r="I21" s="462"/>
      <c r="J21" s="463"/>
      <c r="K21" s="463"/>
      <c r="L21" s="463">
        <f t="shared" si="0"/>
        <v>0</v>
      </c>
      <c r="M21" s="463">
        <f t="shared" si="1"/>
        <v>0</v>
      </c>
      <c r="N21" s="464">
        <f t="shared" si="2"/>
        <v>0</v>
      </c>
      <c r="O21" s="464">
        <f t="shared" si="3"/>
        <v>0</v>
      </c>
      <c r="P21" s="464">
        <f t="shared" si="4"/>
        <v>0</v>
      </c>
      <c r="Q21" s="464">
        <f t="shared" si="5"/>
        <v>0</v>
      </c>
    </row>
    <row r="22" spans="1:17" s="465" customFormat="1" ht="13.5">
      <c r="A22" s="457">
        <v>4</v>
      </c>
      <c r="B22" s="457"/>
      <c r="C22" s="466" t="s">
        <v>162</v>
      </c>
      <c r="D22" s="467"/>
      <c r="E22" s="470" t="s">
        <v>89</v>
      </c>
      <c r="F22" s="471">
        <v>75</v>
      </c>
      <c r="G22" s="469"/>
      <c r="H22" s="469"/>
      <c r="I22" s="462"/>
      <c r="J22" s="463"/>
      <c r="K22" s="463"/>
      <c r="L22" s="463">
        <f t="shared" si="0"/>
        <v>0</v>
      </c>
      <c r="M22" s="463">
        <f t="shared" si="1"/>
        <v>0</v>
      </c>
      <c r="N22" s="464">
        <f t="shared" si="2"/>
        <v>0</v>
      </c>
      <c r="O22" s="464">
        <f t="shared" si="3"/>
        <v>0</v>
      </c>
      <c r="P22" s="464">
        <f t="shared" si="4"/>
        <v>0</v>
      </c>
      <c r="Q22" s="464">
        <f t="shared" si="5"/>
        <v>0</v>
      </c>
    </row>
    <row r="23" spans="1:17" s="465" customFormat="1" ht="13.5">
      <c r="A23" s="457">
        <v>5</v>
      </c>
      <c r="B23" s="457"/>
      <c r="C23" s="466" t="s">
        <v>163</v>
      </c>
      <c r="D23" s="467"/>
      <c r="E23" s="470" t="s">
        <v>89</v>
      </c>
      <c r="F23" s="471">
        <v>15</v>
      </c>
      <c r="G23" s="469"/>
      <c r="H23" s="469"/>
      <c r="I23" s="462"/>
      <c r="J23" s="463"/>
      <c r="K23" s="463"/>
      <c r="L23" s="463">
        <f t="shared" si="0"/>
        <v>0</v>
      </c>
      <c r="M23" s="463">
        <f t="shared" si="1"/>
        <v>0</v>
      </c>
      <c r="N23" s="464">
        <f t="shared" si="2"/>
        <v>0</v>
      </c>
      <c r="O23" s="464">
        <f t="shared" si="3"/>
        <v>0</v>
      </c>
      <c r="P23" s="464">
        <f t="shared" si="4"/>
        <v>0</v>
      </c>
      <c r="Q23" s="464">
        <f t="shared" si="5"/>
        <v>0</v>
      </c>
    </row>
    <row r="24" spans="1:17" s="479" customFormat="1" ht="13.5">
      <c r="A24" s="472">
        <v>6</v>
      </c>
      <c r="B24" s="472"/>
      <c r="C24" s="473" t="s">
        <v>164</v>
      </c>
      <c r="D24" s="474" t="s">
        <v>165</v>
      </c>
      <c r="E24" s="474" t="s">
        <v>89</v>
      </c>
      <c r="F24" s="475">
        <v>55</v>
      </c>
      <c r="G24" s="476"/>
      <c r="H24" s="476"/>
      <c r="I24" s="477"/>
      <c r="J24" s="478"/>
      <c r="K24" s="478"/>
      <c r="L24" s="478">
        <f t="shared" si="0"/>
        <v>0</v>
      </c>
      <c r="M24" s="478">
        <f t="shared" si="1"/>
        <v>0</v>
      </c>
      <c r="N24" s="478">
        <f t="shared" si="2"/>
        <v>0</v>
      </c>
      <c r="O24" s="478">
        <f t="shared" si="3"/>
        <v>0</v>
      </c>
      <c r="P24" s="478">
        <f t="shared" si="4"/>
        <v>0</v>
      </c>
      <c r="Q24" s="478">
        <f t="shared" si="5"/>
        <v>0</v>
      </c>
    </row>
    <row r="25" spans="1:17" s="465" customFormat="1" ht="13.5">
      <c r="A25" s="457">
        <v>7</v>
      </c>
      <c r="B25" s="457"/>
      <c r="C25" s="466" t="s">
        <v>159</v>
      </c>
      <c r="D25" s="467"/>
      <c r="E25" s="470" t="s">
        <v>158</v>
      </c>
      <c r="F25" s="480">
        <v>1</v>
      </c>
      <c r="G25" s="469"/>
      <c r="H25" s="469"/>
      <c r="I25" s="462"/>
      <c r="J25" s="463"/>
      <c r="K25" s="463"/>
      <c r="L25" s="463">
        <f t="shared" si="0"/>
        <v>0</v>
      </c>
      <c r="M25" s="463">
        <f t="shared" si="1"/>
        <v>0</v>
      </c>
      <c r="N25" s="464">
        <f t="shared" si="2"/>
        <v>0</v>
      </c>
      <c r="O25" s="464">
        <f t="shared" si="3"/>
        <v>0</v>
      </c>
      <c r="P25" s="464">
        <f t="shared" si="4"/>
        <v>0</v>
      </c>
      <c r="Q25" s="464">
        <f t="shared" si="5"/>
        <v>0</v>
      </c>
    </row>
    <row r="26" spans="1:17" s="465" customFormat="1" ht="13.5">
      <c r="A26" s="457"/>
      <c r="B26" s="457"/>
      <c r="C26" s="481" t="s">
        <v>166</v>
      </c>
      <c r="D26" s="467"/>
      <c r="E26" s="468"/>
      <c r="F26" s="471"/>
      <c r="G26" s="469"/>
      <c r="H26" s="469"/>
      <c r="I26" s="462"/>
      <c r="J26" s="463"/>
      <c r="K26" s="463"/>
      <c r="L26" s="463"/>
      <c r="M26" s="463"/>
      <c r="N26" s="464"/>
      <c r="O26" s="464"/>
      <c r="P26" s="464"/>
      <c r="Q26" s="464"/>
    </row>
    <row r="27" spans="1:17" s="465" customFormat="1" ht="20.25">
      <c r="A27" s="457">
        <v>8</v>
      </c>
      <c r="B27" s="457"/>
      <c r="C27" s="482" t="s">
        <v>167</v>
      </c>
      <c r="D27" s="483" t="s">
        <v>234</v>
      </c>
      <c r="E27" s="470" t="s">
        <v>168</v>
      </c>
      <c r="F27" s="484">
        <v>3</v>
      </c>
      <c r="G27" s="469"/>
      <c r="H27" s="469"/>
      <c r="I27" s="462"/>
      <c r="J27" s="463"/>
      <c r="K27" s="463"/>
      <c r="L27" s="463">
        <f aca="true" t="shared" si="6" ref="L27:L43">SUM(I27:K27)</f>
        <v>0</v>
      </c>
      <c r="M27" s="463">
        <f>F27*G27</f>
        <v>0</v>
      </c>
      <c r="N27" s="464">
        <f>F27*I27</f>
        <v>0</v>
      </c>
      <c r="O27" s="464">
        <f aca="true" t="shared" si="7" ref="O27:O43">F27*J27</f>
        <v>0</v>
      </c>
      <c r="P27" s="464">
        <f>F27*K27</f>
        <v>0</v>
      </c>
      <c r="Q27" s="464">
        <f>SUM(N27:P27)</f>
        <v>0</v>
      </c>
    </row>
    <row r="28" spans="1:17" s="465" customFormat="1" ht="20.25">
      <c r="A28" s="457">
        <v>9</v>
      </c>
      <c r="B28" s="457"/>
      <c r="C28" s="482" t="s">
        <v>169</v>
      </c>
      <c r="D28" s="483" t="s">
        <v>234</v>
      </c>
      <c r="E28" s="470" t="s">
        <v>168</v>
      </c>
      <c r="F28" s="484">
        <v>1</v>
      </c>
      <c r="G28" s="469"/>
      <c r="H28" s="469"/>
      <c r="I28" s="462"/>
      <c r="J28" s="463"/>
      <c r="K28" s="463"/>
      <c r="L28" s="463">
        <f t="shared" si="6"/>
        <v>0</v>
      </c>
      <c r="M28" s="463">
        <f>F28*G28</f>
        <v>0</v>
      </c>
      <c r="N28" s="464">
        <f>F28*I28</f>
        <v>0</v>
      </c>
      <c r="O28" s="464">
        <f t="shared" si="7"/>
        <v>0</v>
      </c>
      <c r="P28" s="464">
        <f>F28*K28</f>
        <v>0</v>
      </c>
      <c r="Q28" s="464">
        <f>SUM(N28:P28)</f>
        <v>0</v>
      </c>
    </row>
    <row r="29" spans="1:17" s="465" customFormat="1" ht="20.25">
      <c r="A29" s="457">
        <v>10</v>
      </c>
      <c r="B29" s="457"/>
      <c r="C29" s="482" t="s">
        <v>170</v>
      </c>
      <c r="D29" s="483" t="s">
        <v>234</v>
      </c>
      <c r="E29" s="470" t="s">
        <v>168</v>
      </c>
      <c r="F29" s="484">
        <v>1</v>
      </c>
      <c r="G29" s="469"/>
      <c r="H29" s="469"/>
      <c r="I29" s="462"/>
      <c r="J29" s="463"/>
      <c r="K29" s="463"/>
      <c r="L29" s="463">
        <f t="shared" si="6"/>
        <v>0</v>
      </c>
      <c r="M29" s="463">
        <f>F29*G29</f>
        <v>0</v>
      </c>
      <c r="N29" s="464">
        <f>F29*I29</f>
        <v>0</v>
      </c>
      <c r="O29" s="464">
        <f t="shared" si="7"/>
        <v>0</v>
      </c>
      <c r="P29" s="464">
        <f>F29*K29</f>
        <v>0</v>
      </c>
      <c r="Q29" s="464">
        <f>SUM(N29:P29)</f>
        <v>0</v>
      </c>
    </row>
    <row r="30" spans="1:17" s="465" customFormat="1" ht="20.25">
      <c r="A30" s="457">
        <v>11</v>
      </c>
      <c r="B30" s="457"/>
      <c r="C30" s="482" t="s">
        <v>171</v>
      </c>
      <c r="D30" s="483" t="s">
        <v>234</v>
      </c>
      <c r="E30" s="470" t="s">
        <v>168</v>
      </c>
      <c r="F30" s="484">
        <v>6</v>
      </c>
      <c r="G30" s="469"/>
      <c r="H30" s="469"/>
      <c r="I30" s="462"/>
      <c r="J30" s="463"/>
      <c r="K30" s="463"/>
      <c r="L30" s="463">
        <f t="shared" si="6"/>
        <v>0</v>
      </c>
      <c r="M30" s="463"/>
      <c r="N30" s="464"/>
      <c r="O30" s="464">
        <f t="shared" si="7"/>
        <v>0</v>
      </c>
      <c r="P30" s="464"/>
      <c r="Q30" s="464"/>
    </row>
    <row r="31" spans="1:17" s="465" customFormat="1" ht="20.25">
      <c r="A31" s="457">
        <v>12</v>
      </c>
      <c r="B31" s="457"/>
      <c r="C31" s="482" t="s">
        <v>172</v>
      </c>
      <c r="D31" s="483" t="s">
        <v>234</v>
      </c>
      <c r="E31" s="470" t="s">
        <v>168</v>
      </c>
      <c r="F31" s="484">
        <v>4</v>
      </c>
      <c r="G31" s="469"/>
      <c r="H31" s="469"/>
      <c r="I31" s="462"/>
      <c r="J31" s="463"/>
      <c r="K31" s="463"/>
      <c r="L31" s="463">
        <f t="shared" si="6"/>
        <v>0</v>
      </c>
      <c r="M31" s="463"/>
      <c r="N31" s="464"/>
      <c r="O31" s="464">
        <f t="shared" si="7"/>
        <v>0</v>
      </c>
      <c r="P31" s="464"/>
      <c r="Q31" s="464"/>
    </row>
    <row r="32" spans="1:17" s="465" customFormat="1" ht="13.5">
      <c r="A32" s="457">
        <v>13</v>
      </c>
      <c r="B32" s="457"/>
      <c r="C32" s="482" t="s">
        <v>173</v>
      </c>
      <c r="D32" s="467" t="s">
        <v>235</v>
      </c>
      <c r="E32" s="470" t="s">
        <v>168</v>
      </c>
      <c r="F32" s="484">
        <v>1</v>
      </c>
      <c r="G32" s="469"/>
      <c r="H32" s="469"/>
      <c r="I32" s="462"/>
      <c r="J32" s="463"/>
      <c r="K32" s="463"/>
      <c r="L32" s="463">
        <f t="shared" si="6"/>
        <v>0</v>
      </c>
      <c r="M32" s="463">
        <f>F32*G32</f>
        <v>0</v>
      </c>
      <c r="N32" s="464">
        <f>F32*I32</f>
        <v>0</v>
      </c>
      <c r="O32" s="464">
        <f t="shared" si="7"/>
        <v>0</v>
      </c>
      <c r="P32" s="464">
        <f>F32*K32</f>
        <v>0</v>
      </c>
      <c r="Q32" s="464">
        <f>SUM(N32:P32)</f>
        <v>0</v>
      </c>
    </row>
    <row r="33" spans="1:17" s="465" customFormat="1" ht="13.5">
      <c r="A33" s="457">
        <v>14</v>
      </c>
      <c r="B33" s="457"/>
      <c r="C33" s="485" t="s">
        <v>174</v>
      </c>
      <c r="D33" s="467" t="s">
        <v>236</v>
      </c>
      <c r="E33" s="470" t="s">
        <v>168</v>
      </c>
      <c r="F33" s="484">
        <v>4</v>
      </c>
      <c r="G33" s="469"/>
      <c r="H33" s="469"/>
      <c r="I33" s="462"/>
      <c r="J33" s="463"/>
      <c r="K33" s="463"/>
      <c r="L33" s="463">
        <f t="shared" si="6"/>
        <v>0</v>
      </c>
      <c r="M33" s="463">
        <f aca="true" t="shared" si="8" ref="M33:M43">F33*G33</f>
        <v>0</v>
      </c>
      <c r="N33" s="464">
        <f aca="true" t="shared" si="9" ref="N33:N43">F33*I33</f>
        <v>0</v>
      </c>
      <c r="O33" s="464">
        <f t="shared" si="7"/>
        <v>0</v>
      </c>
      <c r="P33" s="464">
        <f aca="true" t="shared" si="10" ref="P33:P43">F33*K33</f>
        <v>0</v>
      </c>
      <c r="Q33" s="464">
        <f aca="true" t="shared" si="11" ref="Q33:Q43">SUM(N33:P33)</f>
        <v>0</v>
      </c>
    </row>
    <row r="34" spans="1:17" s="465" customFormat="1" ht="13.5">
      <c r="A34" s="457">
        <v>15</v>
      </c>
      <c r="B34" s="457"/>
      <c r="C34" s="485" t="s">
        <v>175</v>
      </c>
      <c r="D34" s="467" t="s">
        <v>236</v>
      </c>
      <c r="E34" s="470" t="s">
        <v>168</v>
      </c>
      <c r="F34" s="484">
        <v>13</v>
      </c>
      <c r="G34" s="469"/>
      <c r="H34" s="469"/>
      <c r="I34" s="462"/>
      <c r="J34" s="463"/>
      <c r="K34" s="463"/>
      <c r="L34" s="463">
        <f t="shared" si="6"/>
        <v>0</v>
      </c>
      <c r="M34" s="463">
        <f t="shared" si="8"/>
        <v>0</v>
      </c>
      <c r="N34" s="464">
        <f t="shared" si="9"/>
        <v>0</v>
      </c>
      <c r="O34" s="464">
        <f t="shared" si="7"/>
        <v>0</v>
      </c>
      <c r="P34" s="464">
        <f t="shared" si="10"/>
        <v>0</v>
      </c>
      <c r="Q34" s="464">
        <f t="shared" si="11"/>
        <v>0</v>
      </c>
    </row>
    <row r="35" spans="1:17" s="465" customFormat="1" ht="13.5">
      <c r="A35" s="457">
        <v>16</v>
      </c>
      <c r="B35" s="457"/>
      <c r="C35" s="485" t="s">
        <v>176</v>
      </c>
      <c r="D35" s="467"/>
      <c r="E35" s="470" t="s">
        <v>168</v>
      </c>
      <c r="F35" s="471">
        <v>15</v>
      </c>
      <c r="G35" s="469"/>
      <c r="H35" s="469"/>
      <c r="I35" s="462"/>
      <c r="J35" s="463"/>
      <c r="K35" s="463"/>
      <c r="L35" s="463">
        <f t="shared" si="6"/>
        <v>0</v>
      </c>
      <c r="M35" s="463">
        <f t="shared" si="8"/>
        <v>0</v>
      </c>
      <c r="N35" s="464">
        <f t="shared" si="9"/>
        <v>0</v>
      </c>
      <c r="O35" s="464">
        <f t="shared" si="7"/>
        <v>0</v>
      </c>
      <c r="P35" s="464">
        <f t="shared" si="10"/>
        <v>0</v>
      </c>
      <c r="Q35" s="464">
        <f t="shared" si="11"/>
        <v>0</v>
      </c>
    </row>
    <row r="36" spans="1:17" s="465" customFormat="1" ht="13.5">
      <c r="A36" s="457">
        <v>17</v>
      </c>
      <c r="B36" s="457"/>
      <c r="C36" s="482" t="s">
        <v>159</v>
      </c>
      <c r="D36" s="467"/>
      <c r="E36" s="470" t="s">
        <v>158</v>
      </c>
      <c r="F36" s="471">
        <v>1</v>
      </c>
      <c r="G36" s="469"/>
      <c r="H36" s="469"/>
      <c r="I36" s="462"/>
      <c r="J36" s="463"/>
      <c r="K36" s="463"/>
      <c r="L36" s="463">
        <f t="shared" si="6"/>
        <v>0</v>
      </c>
      <c r="M36" s="463">
        <f t="shared" si="8"/>
        <v>0</v>
      </c>
      <c r="N36" s="464">
        <f t="shared" si="9"/>
        <v>0</v>
      </c>
      <c r="O36" s="464">
        <f t="shared" si="7"/>
        <v>0</v>
      </c>
      <c r="P36" s="464">
        <f t="shared" si="10"/>
        <v>0</v>
      </c>
      <c r="Q36" s="464">
        <f t="shared" si="11"/>
        <v>0</v>
      </c>
    </row>
    <row r="37" spans="1:17" s="465" customFormat="1" ht="13.5">
      <c r="A37" s="457"/>
      <c r="B37" s="457"/>
      <c r="C37" s="466"/>
      <c r="D37" s="467"/>
      <c r="E37" s="468"/>
      <c r="F37" s="471"/>
      <c r="G37" s="469"/>
      <c r="H37" s="469"/>
      <c r="I37" s="462"/>
      <c r="J37" s="463"/>
      <c r="K37" s="463"/>
      <c r="L37" s="463"/>
      <c r="M37" s="463"/>
      <c r="N37" s="464"/>
      <c r="O37" s="464"/>
      <c r="P37" s="464"/>
      <c r="Q37" s="464"/>
    </row>
    <row r="38" spans="1:17" s="465" customFormat="1" ht="13.5">
      <c r="A38" s="457"/>
      <c r="B38" s="457"/>
      <c r="C38" s="481" t="s">
        <v>177</v>
      </c>
      <c r="D38" s="467"/>
      <c r="E38" s="468"/>
      <c r="F38" s="471"/>
      <c r="G38" s="469"/>
      <c r="H38" s="469"/>
      <c r="I38" s="462"/>
      <c r="J38" s="463"/>
      <c r="K38" s="463"/>
      <c r="L38" s="463"/>
      <c r="M38" s="463"/>
      <c r="N38" s="464"/>
      <c r="O38" s="464"/>
      <c r="P38" s="464"/>
      <c r="Q38" s="464"/>
    </row>
    <row r="39" spans="1:17" s="465" customFormat="1" ht="13.5">
      <c r="A39" s="457">
        <v>18</v>
      </c>
      <c r="B39" s="457"/>
      <c r="C39" s="482" t="s">
        <v>178</v>
      </c>
      <c r="D39" s="467"/>
      <c r="E39" s="470" t="s">
        <v>168</v>
      </c>
      <c r="F39" s="470" t="s">
        <v>179</v>
      </c>
      <c r="G39" s="469"/>
      <c r="H39" s="469"/>
      <c r="I39" s="462"/>
      <c r="J39" s="463"/>
      <c r="K39" s="463"/>
      <c r="L39" s="463">
        <f t="shared" si="6"/>
        <v>0</v>
      </c>
      <c r="M39" s="463">
        <f t="shared" si="8"/>
        <v>0</v>
      </c>
      <c r="N39" s="464">
        <f t="shared" si="9"/>
        <v>0</v>
      </c>
      <c r="O39" s="464">
        <f t="shared" si="7"/>
        <v>0</v>
      </c>
      <c r="P39" s="464">
        <f t="shared" si="10"/>
        <v>0</v>
      </c>
      <c r="Q39" s="464">
        <f t="shared" si="11"/>
        <v>0</v>
      </c>
    </row>
    <row r="40" spans="1:17" s="465" customFormat="1" ht="13.5">
      <c r="A40" s="457">
        <v>19</v>
      </c>
      <c r="B40" s="457"/>
      <c r="C40" s="482" t="s">
        <v>180</v>
      </c>
      <c r="D40" s="467"/>
      <c r="E40" s="470" t="s">
        <v>89</v>
      </c>
      <c r="F40" s="471">
        <v>200</v>
      </c>
      <c r="G40" s="469"/>
      <c r="H40" s="469"/>
      <c r="I40" s="462"/>
      <c r="J40" s="463"/>
      <c r="K40" s="463"/>
      <c r="L40" s="463">
        <f t="shared" si="6"/>
        <v>0</v>
      </c>
      <c r="M40" s="463">
        <f t="shared" si="8"/>
        <v>0</v>
      </c>
      <c r="N40" s="464">
        <f t="shared" si="9"/>
        <v>0</v>
      </c>
      <c r="O40" s="464">
        <f t="shared" si="7"/>
        <v>0</v>
      </c>
      <c r="P40" s="464">
        <f t="shared" si="10"/>
        <v>0</v>
      </c>
      <c r="Q40" s="464">
        <f t="shared" si="11"/>
        <v>0</v>
      </c>
    </row>
    <row r="41" spans="1:17" s="465" customFormat="1" ht="13.5">
      <c r="A41" s="457">
        <v>20</v>
      </c>
      <c r="B41" s="457"/>
      <c r="C41" s="482" t="s">
        <v>181</v>
      </c>
      <c r="D41" s="467"/>
      <c r="E41" s="470" t="s">
        <v>168</v>
      </c>
      <c r="F41" s="471">
        <v>16</v>
      </c>
      <c r="G41" s="469"/>
      <c r="H41" s="469"/>
      <c r="I41" s="462"/>
      <c r="J41" s="463"/>
      <c r="K41" s="463"/>
      <c r="L41" s="463">
        <f t="shared" si="6"/>
        <v>0</v>
      </c>
      <c r="M41" s="463">
        <f t="shared" si="8"/>
        <v>0</v>
      </c>
      <c r="N41" s="464">
        <f t="shared" si="9"/>
        <v>0</v>
      </c>
      <c r="O41" s="464">
        <f t="shared" si="7"/>
        <v>0</v>
      </c>
      <c r="P41" s="464">
        <f t="shared" si="10"/>
        <v>0</v>
      </c>
      <c r="Q41" s="464">
        <f t="shared" si="11"/>
        <v>0</v>
      </c>
    </row>
    <row r="42" spans="1:17" s="465" customFormat="1" ht="13.5">
      <c r="A42" s="457">
        <v>21</v>
      </c>
      <c r="B42" s="457"/>
      <c r="C42" s="482" t="s">
        <v>182</v>
      </c>
      <c r="D42" s="467"/>
      <c r="E42" s="470" t="s">
        <v>89</v>
      </c>
      <c r="F42" s="471">
        <v>215</v>
      </c>
      <c r="G42" s="469"/>
      <c r="H42" s="469"/>
      <c r="I42" s="462"/>
      <c r="J42" s="463"/>
      <c r="K42" s="463"/>
      <c r="L42" s="463">
        <f t="shared" si="6"/>
        <v>0</v>
      </c>
      <c r="M42" s="463">
        <f t="shared" si="8"/>
        <v>0</v>
      </c>
      <c r="N42" s="464">
        <f t="shared" si="9"/>
        <v>0</v>
      </c>
      <c r="O42" s="464">
        <f t="shared" si="7"/>
        <v>0</v>
      </c>
      <c r="P42" s="464">
        <f t="shared" si="10"/>
        <v>0</v>
      </c>
      <c r="Q42" s="464">
        <f t="shared" si="11"/>
        <v>0</v>
      </c>
    </row>
    <row r="43" spans="1:17" s="465" customFormat="1" ht="13.5">
      <c r="A43" s="457">
        <v>22</v>
      </c>
      <c r="B43" s="457"/>
      <c r="C43" s="482" t="s">
        <v>183</v>
      </c>
      <c r="D43" s="467"/>
      <c r="E43" s="470" t="s">
        <v>168</v>
      </c>
      <c r="F43" s="471">
        <v>17</v>
      </c>
      <c r="G43" s="469"/>
      <c r="H43" s="469"/>
      <c r="I43" s="462"/>
      <c r="J43" s="463"/>
      <c r="K43" s="463"/>
      <c r="L43" s="463">
        <f t="shared" si="6"/>
        <v>0</v>
      </c>
      <c r="M43" s="463">
        <f t="shared" si="8"/>
        <v>0</v>
      </c>
      <c r="N43" s="464">
        <f t="shared" si="9"/>
        <v>0</v>
      </c>
      <c r="O43" s="464">
        <f t="shared" si="7"/>
        <v>0</v>
      </c>
      <c r="P43" s="464">
        <f t="shared" si="10"/>
        <v>0</v>
      </c>
      <c r="Q43" s="464">
        <f t="shared" si="11"/>
        <v>0</v>
      </c>
    </row>
    <row r="44" spans="1:17" s="491" customFormat="1" ht="14.25" thickBot="1">
      <c r="A44" s="486"/>
      <c r="B44" s="486"/>
      <c r="C44" s="487"/>
      <c r="D44" s="486"/>
      <c r="E44" s="488"/>
      <c r="F44" s="489"/>
      <c r="G44" s="489"/>
      <c r="H44" s="489"/>
      <c r="I44" s="489"/>
      <c r="J44" s="489"/>
      <c r="K44" s="489"/>
      <c r="L44" s="489"/>
      <c r="M44" s="489"/>
      <c r="N44" s="489"/>
      <c r="O44" s="489"/>
      <c r="P44" s="489"/>
      <c r="Q44" s="490"/>
    </row>
    <row r="45" spans="1:17" s="501" customFormat="1" ht="14.25" thickTop="1">
      <c r="A45" s="492"/>
      <c r="B45" s="493"/>
      <c r="C45" s="494"/>
      <c r="D45" s="495" t="s">
        <v>52</v>
      </c>
      <c r="E45" s="496"/>
      <c r="F45" s="497"/>
      <c r="G45" s="497"/>
      <c r="H45" s="497"/>
      <c r="I45" s="498"/>
      <c r="J45" s="498"/>
      <c r="K45" s="498"/>
      <c r="L45" s="498"/>
      <c r="M45" s="499">
        <f>SUM(M18:M43)</f>
        <v>0</v>
      </c>
      <c r="N45" s="499">
        <f>SUM(N18:N43)</f>
        <v>0</v>
      </c>
      <c r="O45" s="499">
        <f>SUM(O18:O43)</f>
        <v>0</v>
      </c>
      <c r="P45" s="499">
        <f>SUM(P18:P43)</f>
        <v>0</v>
      </c>
      <c r="Q45" s="500">
        <f>SUM(N45:P45)</f>
        <v>0</v>
      </c>
    </row>
    <row r="46" spans="1:17" s="512" customFormat="1" ht="13.5">
      <c r="A46" s="502"/>
      <c r="B46" s="503"/>
      <c r="C46" s="504"/>
      <c r="D46" s="505" t="s">
        <v>53</v>
      </c>
      <c r="E46" s="506"/>
      <c r="F46" s="507">
        <v>0.05</v>
      </c>
      <c r="G46" s="507"/>
      <c r="H46" s="507"/>
      <c r="I46" s="508"/>
      <c r="J46" s="508"/>
      <c r="K46" s="508"/>
      <c r="L46" s="508"/>
      <c r="M46" s="509"/>
      <c r="N46" s="510"/>
      <c r="O46" s="510">
        <f>ROUNDUP(O45*F46,2)</f>
        <v>0</v>
      </c>
      <c r="P46" s="510"/>
      <c r="Q46" s="511">
        <f>SUM(N46:P46)</f>
        <v>0</v>
      </c>
    </row>
    <row r="47" spans="1:17" s="524" customFormat="1" ht="15" customHeight="1">
      <c r="A47" s="513"/>
      <c r="B47" s="514"/>
      <c r="C47" s="515"/>
      <c r="D47" s="516" t="s">
        <v>54</v>
      </c>
      <c r="E47" s="517"/>
      <c r="F47" s="518"/>
      <c r="G47" s="519"/>
      <c r="H47" s="519"/>
      <c r="I47" s="520"/>
      <c r="J47" s="520"/>
      <c r="K47" s="520"/>
      <c r="L47" s="520"/>
      <c r="M47" s="521"/>
      <c r="N47" s="522">
        <f>SUM(N45:N46)</f>
        <v>0</v>
      </c>
      <c r="O47" s="522">
        <f>SUM(O45:O46)</f>
        <v>0</v>
      </c>
      <c r="P47" s="522">
        <f>SUM(P45:P46)</f>
        <v>0</v>
      </c>
      <c r="Q47" s="523">
        <f>SUM(Q45:Q46)</f>
        <v>0</v>
      </c>
    </row>
    <row r="48" spans="1:17" s="524" customFormat="1" ht="13.5">
      <c r="A48" s="525"/>
      <c r="B48" s="526"/>
      <c r="C48" s="527"/>
      <c r="D48" s="528" t="s">
        <v>19</v>
      </c>
      <c r="E48" s="529"/>
      <c r="F48" s="530">
        <v>0.03</v>
      </c>
      <c r="G48" s="531"/>
      <c r="H48" s="531"/>
      <c r="I48" s="532"/>
      <c r="J48" s="532"/>
      <c r="K48" s="532"/>
      <c r="L48" s="532"/>
      <c r="M48" s="533"/>
      <c r="N48" s="534"/>
      <c r="O48" s="534"/>
      <c r="P48" s="534"/>
      <c r="Q48" s="535">
        <f>ROUNDUP(Q47*F48,2)</f>
        <v>0</v>
      </c>
    </row>
    <row r="49" spans="1:17" s="524" customFormat="1" ht="13.5">
      <c r="A49" s="525"/>
      <c r="B49" s="526"/>
      <c r="C49" s="527"/>
      <c r="D49" s="528" t="s">
        <v>20</v>
      </c>
      <c r="E49" s="529"/>
      <c r="F49" s="530">
        <v>0.07</v>
      </c>
      <c r="G49" s="531"/>
      <c r="H49" s="531"/>
      <c r="I49" s="532"/>
      <c r="J49" s="532"/>
      <c r="K49" s="532"/>
      <c r="L49" s="532"/>
      <c r="M49" s="533"/>
      <c r="N49" s="534"/>
      <c r="O49" s="534"/>
      <c r="P49" s="534"/>
      <c r="Q49" s="535">
        <f>ROUNDUP(Q47*F49,2)</f>
        <v>0</v>
      </c>
    </row>
    <row r="50" spans="1:17" s="524" customFormat="1" ht="13.5">
      <c r="A50" s="536"/>
      <c r="B50" s="537"/>
      <c r="C50" s="538"/>
      <c r="D50" s="539" t="s">
        <v>21</v>
      </c>
      <c r="E50" s="540"/>
      <c r="F50" s="541">
        <v>0.2409</v>
      </c>
      <c r="G50" s="542"/>
      <c r="H50" s="542"/>
      <c r="I50" s="543"/>
      <c r="J50" s="543"/>
      <c r="K50" s="543"/>
      <c r="L50" s="543"/>
      <c r="M50" s="544"/>
      <c r="N50" s="545"/>
      <c r="O50" s="545"/>
      <c r="P50" s="545"/>
      <c r="Q50" s="546">
        <f>ROUNDUP(N47*F50,2)</f>
        <v>0</v>
      </c>
    </row>
    <row r="51" spans="1:17" s="524" customFormat="1" ht="13.5">
      <c r="A51" s="547"/>
      <c r="B51" s="548"/>
      <c r="C51" s="549"/>
      <c r="D51" s="550" t="s">
        <v>23</v>
      </c>
      <c r="E51" s="551"/>
      <c r="F51" s="518"/>
      <c r="G51" s="519"/>
      <c r="H51" s="519"/>
      <c r="I51" s="552"/>
      <c r="J51" s="552"/>
      <c r="K51" s="552"/>
      <c r="L51" s="552"/>
      <c r="M51" s="553"/>
      <c r="N51" s="554"/>
      <c r="O51" s="554"/>
      <c r="P51" s="554"/>
      <c r="Q51" s="555">
        <f>SUM(Q47:Q50)</f>
        <v>0</v>
      </c>
    </row>
    <row r="52" spans="1:17" s="524" customFormat="1" ht="15" customHeight="1">
      <c r="A52" s="525"/>
      <c r="B52" s="526"/>
      <c r="C52" s="527"/>
      <c r="D52" s="528" t="s">
        <v>24</v>
      </c>
      <c r="E52" s="529"/>
      <c r="F52" s="530">
        <v>0.21</v>
      </c>
      <c r="G52" s="531"/>
      <c r="H52" s="531"/>
      <c r="I52" s="532"/>
      <c r="J52" s="532"/>
      <c r="K52" s="532"/>
      <c r="L52" s="532"/>
      <c r="M52" s="533"/>
      <c r="N52" s="534"/>
      <c r="O52" s="534"/>
      <c r="P52" s="534"/>
      <c r="Q52" s="535">
        <f>ROUNDUP(Q51*F52,2)</f>
        <v>0</v>
      </c>
    </row>
    <row r="53" spans="1:17" s="563" customFormat="1" ht="14.25" thickBot="1">
      <c r="A53" s="556"/>
      <c r="B53" s="557"/>
      <c r="C53" s="558"/>
      <c r="D53" s="559" t="s">
        <v>55</v>
      </c>
      <c r="E53" s="560"/>
      <c r="F53" s="560"/>
      <c r="G53" s="560"/>
      <c r="H53" s="560"/>
      <c r="I53" s="560"/>
      <c r="J53" s="560"/>
      <c r="K53" s="560"/>
      <c r="L53" s="560"/>
      <c r="M53" s="561"/>
      <c r="N53" s="561"/>
      <c r="O53" s="561"/>
      <c r="P53" s="561"/>
      <c r="Q53" s="562">
        <f>SUM(Q51:Q52)</f>
        <v>0</v>
      </c>
    </row>
    <row r="54" ht="14.25" thickTop="1"/>
  </sheetData>
  <sheetProtection selectLockedCells="1" selectUnlockedCells="1"/>
  <mergeCells count="15">
    <mergeCell ref="M12:P12"/>
    <mergeCell ref="I13:I14"/>
    <mergeCell ref="J13:J14"/>
    <mergeCell ref="K13:K14"/>
    <mergeCell ref="L13:L14"/>
    <mergeCell ref="M13:M14"/>
    <mergeCell ref="N13:N14"/>
    <mergeCell ref="O13:O14"/>
    <mergeCell ref="P13:P14"/>
    <mergeCell ref="C15:D15"/>
    <mergeCell ref="E12:E14"/>
    <mergeCell ref="F12:F14"/>
    <mergeCell ref="G12:G14"/>
    <mergeCell ref="H12:H14"/>
    <mergeCell ref="I12:L12"/>
  </mergeCells>
  <printOptions horizontalCentered="1"/>
  <pageMargins left="0.3541666666666667" right="0.31527777777777777" top="0.6694444444444444" bottom="0.7083333333333333" header="0.5118055555555555" footer="0.5118055555555555"/>
  <pageSetup fitToHeight="3" fitToWidth="1" horizontalDpi="300" verticalDpi="300" orientation="landscape" paperSize="9" scale="78" r:id="rId1"/>
  <headerFooter alignWithMargins="0">
    <oddFooter>&amp;R&amp;P(&amp;N)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7"/>
  <sheetViews>
    <sheetView showZeros="0" zoomScale="85" zoomScaleNormal="85" zoomScalePageLayoutView="0" workbookViewId="0" topLeftCell="A16">
      <selection activeCell="Q40" sqref="Q40"/>
    </sheetView>
  </sheetViews>
  <sheetFormatPr defaultColWidth="9.140625" defaultRowHeight="12.75"/>
  <cols>
    <col min="1" max="1" width="6.28125" style="564" customWidth="1"/>
    <col min="2" max="2" width="4.8515625" style="564" customWidth="1"/>
    <col min="3" max="3" width="41.7109375" style="564" customWidth="1"/>
    <col min="4" max="4" width="12.140625" style="564" customWidth="1"/>
    <col min="5" max="8" width="7.140625" style="564" customWidth="1"/>
    <col min="9" max="12" width="9.00390625" style="564" customWidth="1"/>
    <col min="13" max="13" width="12.00390625" style="564" customWidth="1"/>
    <col min="14" max="14" width="11.28125" style="564" customWidth="1"/>
    <col min="15" max="15" width="11.57421875" style="564" customWidth="1"/>
    <col min="16" max="16" width="10.421875" style="564" customWidth="1"/>
    <col min="17" max="17" width="12.28125" style="564" customWidth="1"/>
    <col min="18" max="16384" width="9.140625" style="565" customWidth="1"/>
  </cols>
  <sheetData>
    <row r="1" spans="7:13" s="566" customFormat="1" ht="13.5">
      <c r="G1" s="567"/>
      <c r="H1" s="567"/>
      <c r="I1" s="567"/>
      <c r="K1" s="567"/>
      <c r="L1" s="567"/>
      <c r="M1" s="567"/>
    </row>
    <row r="2" spans="2:13" s="566" customFormat="1" ht="13.5">
      <c r="B2" s="421" t="s">
        <v>0</v>
      </c>
      <c r="C2" s="416" t="s">
        <v>1</v>
      </c>
      <c r="F2" s="568"/>
      <c r="G2" s="567"/>
      <c r="H2" s="567"/>
      <c r="I2" s="567"/>
      <c r="J2" s="568"/>
      <c r="K2" s="567"/>
      <c r="L2" s="567"/>
      <c r="M2" s="567"/>
    </row>
    <row r="3" spans="2:13" s="566" customFormat="1" ht="13.5">
      <c r="B3" s="421" t="s">
        <v>2</v>
      </c>
      <c r="C3" s="416" t="s">
        <v>3</v>
      </c>
      <c r="F3" s="568"/>
      <c r="G3" s="567"/>
      <c r="H3" s="567"/>
      <c r="I3" s="567"/>
      <c r="J3" s="568"/>
      <c r="K3" s="567"/>
      <c r="L3" s="567"/>
      <c r="M3" s="567"/>
    </row>
    <row r="4" spans="2:13" s="566" customFormat="1" ht="13.5">
      <c r="B4" s="422"/>
      <c r="C4" s="423"/>
      <c r="F4" s="568"/>
      <c r="G4" s="567"/>
      <c r="H4" s="567"/>
      <c r="I4" s="567"/>
      <c r="J4" s="568"/>
      <c r="K4" s="567"/>
      <c r="L4" s="567"/>
      <c r="M4" s="567"/>
    </row>
    <row r="5" spans="2:13" s="566" customFormat="1" ht="13.5">
      <c r="B5" s="421" t="s">
        <v>4</v>
      </c>
      <c r="C5" s="416"/>
      <c r="F5" s="568"/>
      <c r="G5" s="567"/>
      <c r="H5" s="567"/>
      <c r="I5" s="567"/>
      <c r="J5" s="568"/>
      <c r="K5" s="567"/>
      <c r="L5" s="567"/>
      <c r="M5" s="567"/>
    </row>
    <row r="6" spans="2:13" s="566" customFormat="1" ht="14.25">
      <c r="B6" s="569"/>
      <c r="F6" s="568"/>
      <c r="G6" s="567"/>
      <c r="H6" s="567"/>
      <c r="I6" s="425" t="s">
        <v>184</v>
      </c>
      <c r="J6" s="568"/>
      <c r="K6" s="567"/>
      <c r="L6" s="567"/>
      <c r="M6" s="567"/>
    </row>
    <row r="7" spans="1:17" ht="13.5">
      <c r="A7" s="570"/>
      <c r="B7" s="570"/>
      <c r="C7" s="571"/>
      <c r="D7" s="572"/>
      <c r="E7" s="572"/>
      <c r="F7" s="572"/>
      <c r="G7" s="572"/>
      <c r="H7" s="572"/>
      <c r="I7" s="573" t="s">
        <v>185</v>
      </c>
      <c r="J7" s="572"/>
      <c r="K7" s="572"/>
      <c r="L7" s="572"/>
      <c r="M7" s="572"/>
      <c r="N7" s="574"/>
      <c r="O7" s="565"/>
      <c r="P7" s="565"/>
      <c r="Q7" s="575"/>
    </row>
    <row r="8" spans="1:17" ht="13.5">
      <c r="A8" s="570"/>
      <c r="B8" s="570"/>
      <c r="C8" s="571"/>
      <c r="D8" s="572"/>
      <c r="E8" s="572"/>
      <c r="F8" s="572"/>
      <c r="G8" s="572"/>
      <c r="H8" s="565"/>
      <c r="I8" s="572"/>
      <c r="J8" s="572"/>
      <c r="K8" s="572"/>
      <c r="L8" s="572"/>
      <c r="M8" s="572"/>
      <c r="N8" s="574"/>
      <c r="O8" s="565"/>
      <c r="P8" s="565"/>
      <c r="Q8" s="575"/>
    </row>
    <row r="9" spans="1:17" s="420" customFormat="1" ht="13.5">
      <c r="A9" s="422"/>
      <c r="B9" s="422"/>
      <c r="C9" s="569" t="s">
        <v>186</v>
      </c>
      <c r="D9" s="576"/>
      <c r="E9" s="417"/>
      <c r="F9" s="418"/>
      <c r="G9" s="418"/>
      <c r="H9" s="418"/>
      <c r="I9" s="418"/>
      <c r="J9" s="418"/>
      <c r="K9" s="418"/>
      <c r="L9" s="418"/>
      <c r="M9" s="418"/>
      <c r="N9" s="418"/>
      <c r="P9" s="430" t="s">
        <v>28</v>
      </c>
      <c r="Q9" s="431">
        <f>Q47</f>
        <v>0</v>
      </c>
    </row>
    <row r="10" spans="1:17" ht="13.5">
      <c r="A10" s="570"/>
      <c r="B10" s="570"/>
      <c r="C10" s="571"/>
      <c r="D10" s="577"/>
      <c r="E10" s="578"/>
      <c r="F10" s="578"/>
      <c r="G10" s="578"/>
      <c r="H10" s="578"/>
      <c r="I10" s="579"/>
      <c r="J10" s="579"/>
      <c r="K10" s="579"/>
      <c r="L10" s="579"/>
      <c r="M10" s="579"/>
      <c r="N10" s="580" t="s">
        <v>187</v>
      </c>
      <c r="O10" s="579"/>
      <c r="P10" s="579"/>
      <c r="Q10" s="581"/>
    </row>
    <row r="11" spans="1:17" s="437" customFormat="1" ht="11.25" customHeight="1">
      <c r="A11" s="432"/>
      <c r="B11" s="433"/>
      <c r="C11" s="434"/>
      <c r="D11" s="435"/>
      <c r="E11" s="745" t="s">
        <v>29</v>
      </c>
      <c r="F11" s="746" t="s">
        <v>30</v>
      </c>
      <c r="G11" s="747" t="s">
        <v>31</v>
      </c>
      <c r="H11" s="747" t="s">
        <v>32</v>
      </c>
      <c r="I11" s="748" t="s">
        <v>33</v>
      </c>
      <c r="J11" s="748"/>
      <c r="K11" s="748"/>
      <c r="L11" s="748"/>
      <c r="M11" s="748" t="s">
        <v>34</v>
      </c>
      <c r="N11" s="748"/>
      <c r="O11" s="748"/>
      <c r="P11" s="748"/>
      <c r="Q11" s="436"/>
    </row>
    <row r="12" spans="1:17" s="437" customFormat="1" ht="12.75" customHeight="1">
      <c r="A12" s="438" t="s">
        <v>9</v>
      </c>
      <c r="B12" s="439" t="s">
        <v>35</v>
      </c>
      <c r="C12" s="440" t="s">
        <v>154</v>
      </c>
      <c r="D12" s="441"/>
      <c r="E12" s="745"/>
      <c r="F12" s="746" t="s">
        <v>30</v>
      </c>
      <c r="G12" s="747"/>
      <c r="H12" s="747"/>
      <c r="I12" s="749" t="s">
        <v>37</v>
      </c>
      <c r="J12" s="749" t="s">
        <v>38</v>
      </c>
      <c r="K12" s="749" t="s">
        <v>39</v>
      </c>
      <c r="L12" s="749" t="s">
        <v>40</v>
      </c>
      <c r="M12" s="749" t="s">
        <v>41</v>
      </c>
      <c r="N12" s="749" t="s">
        <v>37</v>
      </c>
      <c r="O12" s="749" t="s">
        <v>38</v>
      </c>
      <c r="P12" s="749" t="s">
        <v>39</v>
      </c>
      <c r="Q12" s="442" t="s">
        <v>42</v>
      </c>
    </row>
    <row r="13" spans="1:17" s="437" customFormat="1" ht="13.5">
      <c r="A13" s="443"/>
      <c r="B13" s="444"/>
      <c r="C13" s="445"/>
      <c r="D13" s="446"/>
      <c r="E13" s="745"/>
      <c r="F13" s="746"/>
      <c r="G13" s="747"/>
      <c r="H13" s="747"/>
      <c r="I13" s="749"/>
      <c r="J13" s="749"/>
      <c r="K13" s="749"/>
      <c r="L13" s="749"/>
      <c r="M13" s="749"/>
      <c r="N13" s="749"/>
      <c r="O13" s="749"/>
      <c r="P13" s="749"/>
      <c r="Q13" s="447"/>
    </row>
    <row r="14" spans="1:17" s="453" customFormat="1" ht="12" customHeight="1">
      <c r="A14" s="448">
        <v>1</v>
      </c>
      <c r="B14" s="449">
        <v>2</v>
      </c>
      <c r="C14" s="744">
        <v>3</v>
      </c>
      <c r="D14" s="744"/>
      <c r="E14" s="450">
        <v>4</v>
      </c>
      <c r="F14" s="450">
        <v>5</v>
      </c>
      <c r="G14" s="450">
        <v>6</v>
      </c>
      <c r="H14" s="450">
        <v>7</v>
      </c>
      <c r="I14" s="450">
        <v>8</v>
      </c>
      <c r="J14" s="450">
        <v>9</v>
      </c>
      <c r="K14" s="450">
        <v>10</v>
      </c>
      <c r="L14" s="450">
        <v>11</v>
      </c>
      <c r="M14" s="451">
        <v>12</v>
      </c>
      <c r="N14" s="450">
        <v>13</v>
      </c>
      <c r="O14" s="450">
        <v>14</v>
      </c>
      <c r="P14" s="450">
        <v>15</v>
      </c>
      <c r="Q14" s="452">
        <v>16</v>
      </c>
    </row>
    <row r="15" spans="1:17" s="465" customFormat="1" ht="13.5">
      <c r="A15" s="457"/>
      <c r="B15" s="457"/>
      <c r="C15" s="458" t="s">
        <v>188</v>
      </c>
      <c r="D15" s="467"/>
      <c r="E15" s="459"/>
      <c r="F15" s="461"/>
      <c r="G15" s="469"/>
      <c r="H15" s="582"/>
      <c r="I15" s="462">
        <v>0</v>
      </c>
      <c r="J15" s="463"/>
      <c r="K15" s="463"/>
      <c r="L15" s="583"/>
      <c r="M15" s="583"/>
      <c r="N15" s="584"/>
      <c r="O15" s="464"/>
      <c r="P15" s="584"/>
      <c r="Q15" s="584"/>
    </row>
    <row r="16" spans="1:17" s="465" customFormat="1" ht="27">
      <c r="A16" s="457">
        <v>1</v>
      </c>
      <c r="B16" s="457"/>
      <c r="C16" s="585" t="s">
        <v>189</v>
      </c>
      <c r="D16" s="586"/>
      <c r="E16" s="587" t="s">
        <v>70</v>
      </c>
      <c r="F16" s="588">
        <v>1</v>
      </c>
      <c r="G16" s="469"/>
      <c r="H16" s="582"/>
      <c r="I16" s="462"/>
      <c r="J16" s="463"/>
      <c r="K16" s="463"/>
      <c r="L16" s="583">
        <f aca="true" t="shared" si="0" ref="L16:L36">SUM(I16:K16)</f>
        <v>0</v>
      </c>
      <c r="M16" s="583">
        <f aca="true" t="shared" si="1" ref="M16:M36">F16*G16</f>
        <v>0</v>
      </c>
      <c r="N16" s="584">
        <f aca="true" t="shared" si="2" ref="N16:N36">F16*I16</f>
        <v>0</v>
      </c>
      <c r="O16" s="464">
        <f aca="true" t="shared" si="3" ref="O16:O36">F16*J16</f>
        <v>0</v>
      </c>
      <c r="P16" s="584">
        <f aca="true" t="shared" si="4" ref="P16:P36">F16*K16</f>
        <v>0</v>
      </c>
      <c r="Q16" s="584">
        <f aca="true" t="shared" si="5" ref="Q16:Q36">SUM(N16:P16)</f>
        <v>0</v>
      </c>
    </row>
    <row r="17" spans="1:17" s="465" customFormat="1" ht="27">
      <c r="A17" s="457">
        <v>2</v>
      </c>
      <c r="B17" s="457"/>
      <c r="C17" s="585" t="s">
        <v>190</v>
      </c>
      <c r="D17" s="586"/>
      <c r="E17" s="587" t="s">
        <v>70</v>
      </c>
      <c r="F17" s="588">
        <v>1</v>
      </c>
      <c r="G17" s="469"/>
      <c r="H17" s="582"/>
      <c r="I17" s="462"/>
      <c r="J17" s="463"/>
      <c r="K17" s="463"/>
      <c r="L17" s="583">
        <f t="shared" si="0"/>
        <v>0</v>
      </c>
      <c r="M17" s="583">
        <f t="shared" si="1"/>
        <v>0</v>
      </c>
      <c r="N17" s="584">
        <f t="shared" si="2"/>
        <v>0</v>
      </c>
      <c r="O17" s="464">
        <f t="shared" si="3"/>
        <v>0</v>
      </c>
      <c r="P17" s="584">
        <f t="shared" si="4"/>
        <v>0</v>
      </c>
      <c r="Q17" s="584">
        <f t="shared" si="5"/>
        <v>0</v>
      </c>
    </row>
    <row r="18" spans="1:17" s="465" customFormat="1" ht="13.5">
      <c r="A18" s="457">
        <v>3</v>
      </c>
      <c r="B18" s="457"/>
      <c r="C18" s="585" t="s">
        <v>191</v>
      </c>
      <c r="D18" s="586"/>
      <c r="E18" s="587" t="s">
        <v>70</v>
      </c>
      <c r="F18" s="588">
        <v>6</v>
      </c>
      <c r="G18" s="469"/>
      <c r="H18" s="582"/>
      <c r="I18" s="462"/>
      <c r="J18" s="463"/>
      <c r="K18" s="463"/>
      <c r="L18" s="583">
        <f t="shared" si="0"/>
        <v>0</v>
      </c>
      <c r="M18" s="583">
        <f t="shared" si="1"/>
        <v>0</v>
      </c>
      <c r="N18" s="584">
        <f t="shared" si="2"/>
        <v>0</v>
      </c>
      <c r="O18" s="464">
        <f t="shared" si="3"/>
        <v>0</v>
      </c>
      <c r="P18" s="584">
        <f t="shared" si="4"/>
        <v>0</v>
      </c>
      <c r="Q18" s="584">
        <f t="shared" si="5"/>
        <v>0</v>
      </c>
    </row>
    <row r="19" spans="1:17" s="465" customFormat="1" ht="13.5">
      <c r="A19" s="457">
        <v>4</v>
      </c>
      <c r="B19" s="457"/>
      <c r="C19" s="585" t="s">
        <v>192</v>
      </c>
      <c r="D19" s="586"/>
      <c r="E19" s="587" t="s">
        <v>70</v>
      </c>
      <c r="F19" s="588">
        <v>2</v>
      </c>
      <c r="G19" s="469"/>
      <c r="H19" s="582"/>
      <c r="I19" s="462"/>
      <c r="J19" s="463"/>
      <c r="K19" s="463"/>
      <c r="L19" s="583">
        <f t="shared" si="0"/>
        <v>0</v>
      </c>
      <c r="M19" s="583">
        <f t="shared" si="1"/>
        <v>0</v>
      </c>
      <c r="N19" s="584">
        <f t="shared" si="2"/>
        <v>0</v>
      </c>
      <c r="O19" s="464">
        <f t="shared" si="3"/>
        <v>0</v>
      </c>
      <c r="P19" s="584">
        <f t="shared" si="4"/>
        <v>0</v>
      </c>
      <c r="Q19" s="584">
        <f t="shared" si="5"/>
        <v>0</v>
      </c>
    </row>
    <row r="20" spans="1:17" s="465" customFormat="1" ht="13.5">
      <c r="A20" s="457">
        <v>5</v>
      </c>
      <c r="B20" s="457"/>
      <c r="C20" s="585" t="s">
        <v>193</v>
      </c>
      <c r="D20" s="586" t="s">
        <v>194</v>
      </c>
      <c r="E20" s="587" t="s">
        <v>89</v>
      </c>
      <c r="F20" s="588">
        <v>12</v>
      </c>
      <c r="G20" s="469"/>
      <c r="H20" s="582"/>
      <c r="I20" s="462"/>
      <c r="J20" s="463"/>
      <c r="K20" s="463"/>
      <c r="L20" s="583">
        <f t="shared" si="0"/>
        <v>0</v>
      </c>
      <c r="M20" s="583">
        <f t="shared" si="1"/>
        <v>0</v>
      </c>
      <c r="N20" s="584">
        <f t="shared" si="2"/>
        <v>0</v>
      </c>
      <c r="O20" s="464">
        <f t="shared" si="3"/>
        <v>0</v>
      </c>
      <c r="P20" s="584">
        <f t="shared" si="4"/>
        <v>0</v>
      </c>
      <c r="Q20" s="584">
        <f t="shared" si="5"/>
        <v>0</v>
      </c>
    </row>
    <row r="21" spans="1:17" s="465" customFormat="1" ht="13.5">
      <c r="A21" s="457">
        <v>6</v>
      </c>
      <c r="B21" s="457"/>
      <c r="C21" s="585" t="s">
        <v>195</v>
      </c>
      <c r="D21" s="589"/>
      <c r="E21" s="589" t="s">
        <v>44</v>
      </c>
      <c r="F21" s="590">
        <v>1</v>
      </c>
      <c r="G21" s="469"/>
      <c r="H21" s="582"/>
      <c r="I21" s="462"/>
      <c r="J21" s="463"/>
      <c r="K21" s="463"/>
      <c r="L21" s="583">
        <f t="shared" si="0"/>
        <v>0</v>
      </c>
      <c r="M21" s="583">
        <f t="shared" si="1"/>
        <v>0</v>
      </c>
      <c r="N21" s="584">
        <f t="shared" si="2"/>
        <v>0</v>
      </c>
      <c r="O21" s="464">
        <f t="shared" si="3"/>
        <v>0</v>
      </c>
      <c r="P21" s="584">
        <f t="shared" si="4"/>
        <v>0</v>
      </c>
      <c r="Q21" s="584">
        <f t="shared" si="5"/>
        <v>0</v>
      </c>
    </row>
    <row r="22" spans="1:17" s="465" customFormat="1" ht="13.5">
      <c r="A22" s="457"/>
      <c r="B22" s="457"/>
      <c r="C22" s="481" t="s">
        <v>196</v>
      </c>
      <c r="D22" s="467"/>
      <c r="E22" s="468"/>
      <c r="F22" s="591"/>
      <c r="G22" s="469"/>
      <c r="H22" s="582"/>
      <c r="I22" s="462"/>
      <c r="J22" s="463"/>
      <c r="K22" s="463"/>
      <c r="L22" s="583"/>
      <c r="M22" s="583"/>
      <c r="N22" s="584"/>
      <c r="O22" s="464"/>
      <c r="P22" s="584"/>
      <c r="Q22" s="584"/>
    </row>
    <row r="23" spans="1:17" s="465" customFormat="1" ht="27">
      <c r="A23" s="457">
        <v>7</v>
      </c>
      <c r="B23" s="457"/>
      <c r="C23" s="585" t="s">
        <v>197</v>
      </c>
      <c r="D23" s="586" t="s">
        <v>198</v>
      </c>
      <c r="E23" s="587" t="s">
        <v>70</v>
      </c>
      <c r="F23" s="588">
        <v>1</v>
      </c>
      <c r="G23" s="469"/>
      <c r="H23" s="582"/>
      <c r="I23" s="462"/>
      <c r="J23" s="463"/>
      <c r="K23" s="463"/>
      <c r="L23" s="583">
        <f t="shared" si="0"/>
        <v>0</v>
      </c>
      <c r="M23" s="583">
        <f t="shared" si="1"/>
        <v>0</v>
      </c>
      <c r="N23" s="584">
        <f t="shared" si="2"/>
        <v>0</v>
      </c>
      <c r="O23" s="464">
        <f t="shared" si="3"/>
        <v>0</v>
      </c>
      <c r="P23" s="584">
        <f t="shared" si="4"/>
        <v>0</v>
      </c>
      <c r="Q23" s="584">
        <f t="shared" si="5"/>
        <v>0</v>
      </c>
    </row>
    <row r="24" spans="1:17" s="465" customFormat="1" ht="13.5">
      <c r="A24" s="457">
        <v>8</v>
      </c>
      <c r="B24" s="457"/>
      <c r="C24" s="585" t="s">
        <v>199</v>
      </c>
      <c r="D24" s="586" t="s">
        <v>198</v>
      </c>
      <c r="E24" s="587" t="s">
        <v>89</v>
      </c>
      <c r="F24" s="588">
        <v>10</v>
      </c>
      <c r="G24" s="469"/>
      <c r="H24" s="582"/>
      <c r="I24" s="462"/>
      <c r="J24" s="463"/>
      <c r="K24" s="463"/>
      <c r="L24" s="583">
        <f t="shared" si="0"/>
        <v>0</v>
      </c>
      <c r="M24" s="583">
        <f t="shared" si="1"/>
        <v>0</v>
      </c>
      <c r="N24" s="584">
        <f t="shared" si="2"/>
        <v>0</v>
      </c>
      <c r="O24" s="464">
        <f t="shared" si="3"/>
        <v>0</v>
      </c>
      <c r="P24" s="584">
        <f t="shared" si="4"/>
        <v>0</v>
      </c>
      <c r="Q24" s="584">
        <f t="shared" si="5"/>
        <v>0</v>
      </c>
    </row>
    <row r="25" spans="1:17" s="465" customFormat="1" ht="13.5">
      <c r="A25" s="457">
        <v>9</v>
      </c>
      <c r="B25" s="457"/>
      <c r="C25" s="585" t="s">
        <v>199</v>
      </c>
      <c r="D25" s="586" t="s">
        <v>200</v>
      </c>
      <c r="E25" s="587" t="s">
        <v>89</v>
      </c>
      <c r="F25" s="588">
        <v>8</v>
      </c>
      <c r="G25" s="469"/>
      <c r="H25" s="582"/>
      <c r="I25" s="462"/>
      <c r="J25" s="463"/>
      <c r="K25" s="463"/>
      <c r="L25" s="583">
        <f t="shared" si="0"/>
        <v>0</v>
      </c>
      <c r="M25" s="583">
        <f t="shared" si="1"/>
        <v>0</v>
      </c>
      <c r="N25" s="584">
        <f t="shared" si="2"/>
        <v>0</v>
      </c>
      <c r="O25" s="464">
        <f t="shared" si="3"/>
        <v>0</v>
      </c>
      <c r="P25" s="584">
        <f t="shared" si="4"/>
        <v>0</v>
      </c>
      <c r="Q25" s="584">
        <f t="shared" si="5"/>
        <v>0</v>
      </c>
    </row>
    <row r="26" spans="1:17" s="465" customFormat="1" ht="13.5">
      <c r="A26" s="457">
        <v>10</v>
      </c>
      <c r="B26" s="457"/>
      <c r="C26" s="585" t="s">
        <v>201</v>
      </c>
      <c r="D26" s="586"/>
      <c r="E26" s="587" t="s">
        <v>44</v>
      </c>
      <c r="F26" s="588">
        <v>1</v>
      </c>
      <c r="G26" s="469"/>
      <c r="H26" s="582"/>
      <c r="I26" s="462"/>
      <c r="J26" s="463"/>
      <c r="K26" s="463"/>
      <c r="L26" s="583">
        <f t="shared" si="0"/>
        <v>0</v>
      </c>
      <c r="M26" s="583">
        <f t="shared" si="1"/>
        <v>0</v>
      </c>
      <c r="N26" s="584">
        <f t="shared" si="2"/>
        <v>0</v>
      </c>
      <c r="O26" s="464">
        <f t="shared" si="3"/>
        <v>0</v>
      </c>
      <c r="P26" s="584">
        <f t="shared" si="4"/>
        <v>0</v>
      </c>
      <c r="Q26" s="584">
        <f t="shared" si="5"/>
        <v>0</v>
      </c>
    </row>
    <row r="27" spans="1:17" s="465" customFormat="1" ht="13.5">
      <c r="A27" s="457">
        <v>11</v>
      </c>
      <c r="B27" s="457"/>
      <c r="C27" s="585" t="s">
        <v>202</v>
      </c>
      <c r="D27" s="586"/>
      <c r="E27" s="587" t="s">
        <v>70</v>
      </c>
      <c r="F27" s="588">
        <v>1</v>
      </c>
      <c r="G27" s="469"/>
      <c r="H27" s="582"/>
      <c r="I27" s="462"/>
      <c r="J27" s="463"/>
      <c r="K27" s="463"/>
      <c r="L27" s="583">
        <f t="shared" si="0"/>
        <v>0</v>
      </c>
      <c r="M27" s="583">
        <f t="shared" si="1"/>
        <v>0</v>
      </c>
      <c r="N27" s="584">
        <f t="shared" si="2"/>
        <v>0</v>
      </c>
      <c r="O27" s="464">
        <f t="shared" si="3"/>
        <v>0</v>
      </c>
      <c r="P27" s="584">
        <f t="shared" si="4"/>
        <v>0</v>
      </c>
      <c r="Q27" s="584">
        <f t="shared" si="5"/>
        <v>0</v>
      </c>
    </row>
    <row r="28" spans="1:17" s="465" customFormat="1" ht="13.5">
      <c r="A28" s="457">
        <v>12</v>
      </c>
      <c r="B28" s="457"/>
      <c r="C28" s="585" t="s">
        <v>203</v>
      </c>
      <c r="D28" s="586"/>
      <c r="E28" s="587" t="s">
        <v>70</v>
      </c>
      <c r="F28" s="588">
        <v>1</v>
      </c>
      <c r="G28" s="469"/>
      <c r="H28" s="582"/>
      <c r="I28" s="462"/>
      <c r="J28" s="463"/>
      <c r="K28" s="463"/>
      <c r="L28" s="583">
        <f t="shared" si="0"/>
        <v>0</v>
      </c>
      <c r="M28" s="583">
        <f t="shared" si="1"/>
        <v>0</v>
      </c>
      <c r="N28" s="584">
        <f t="shared" si="2"/>
        <v>0</v>
      </c>
      <c r="O28" s="464">
        <f t="shared" si="3"/>
        <v>0</v>
      </c>
      <c r="P28" s="584">
        <f t="shared" si="4"/>
        <v>0</v>
      </c>
      <c r="Q28" s="584">
        <f t="shared" si="5"/>
        <v>0</v>
      </c>
    </row>
    <row r="29" spans="1:17" s="465" customFormat="1" ht="13.5">
      <c r="A29" s="457">
        <v>13</v>
      </c>
      <c r="B29" s="457"/>
      <c r="C29" s="585" t="s">
        <v>204</v>
      </c>
      <c r="D29" s="586"/>
      <c r="E29" s="587" t="s">
        <v>70</v>
      </c>
      <c r="F29" s="588">
        <v>1</v>
      </c>
      <c r="G29" s="469"/>
      <c r="H29" s="582"/>
      <c r="I29" s="462"/>
      <c r="J29" s="463"/>
      <c r="K29" s="463"/>
      <c r="L29" s="583">
        <f t="shared" si="0"/>
        <v>0</v>
      </c>
      <c r="M29" s="583">
        <f t="shared" si="1"/>
        <v>0</v>
      </c>
      <c r="N29" s="584">
        <f t="shared" si="2"/>
        <v>0</v>
      </c>
      <c r="O29" s="464">
        <f t="shared" si="3"/>
        <v>0</v>
      </c>
      <c r="P29" s="584">
        <f t="shared" si="4"/>
        <v>0</v>
      </c>
      <c r="Q29" s="584">
        <f t="shared" si="5"/>
        <v>0</v>
      </c>
    </row>
    <row r="30" spans="1:17" s="465" customFormat="1" ht="27">
      <c r="A30" s="457">
        <v>14</v>
      </c>
      <c r="B30" s="457"/>
      <c r="C30" s="585" t="s">
        <v>205</v>
      </c>
      <c r="D30" s="586"/>
      <c r="E30" s="587" t="s">
        <v>44</v>
      </c>
      <c r="F30" s="588">
        <v>1</v>
      </c>
      <c r="G30" s="469"/>
      <c r="H30" s="582"/>
      <c r="I30" s="462"/>
      <c r="J30" s="463"/>
      <c r="K30" s="463"/>
      <c r="L30" s="583">
        <f t="shared" si="0"/>
        <v>0</v>
      </c>
      <c r="M30" s="583">
        <f t="shared" si="1"/>
        <v>0</v>
      </c>
      <c r="N30" s="584">
        <f t="shared" si="2"/>
        <v>0</v>
      </c>
      <c r="O30" s="464">
        <f t="shared" si="3"/>
        <v>0</v>
      </c>
      <c r="P30" s="584">
        <f t="shared" si="4"/>
        <v>0</v>
      </c>
      <c r="Q30" s="584">
        <f t="shared" si="5"/>
        <v>0</v>
      </c>
    </row>
    <row r="31" spans="1:17" s="465" customFormat="1" ht="13.5">
      <c r="A31" s="457">
        <v>15</v>
      </c>
      <c r="B31" s="457"/>
      <c r="C31" s="585" t="s">
        <v>206</v>
      </c>
      <c r="D31" s="586" t="s">
        <v>200</v>
      </c>
      <c r="E31" s="587" t="s">
        <v>70</v>
      </c>
      <c r="F31" s="588">
        <v>1</v>
      </c>
      <c r="G31" s="469"/>
      <c r="H31" s="582"/>
      <c r="I31" s="462"/>
      <c r="J31" s="463"/>
      <c r="K31" s="463"/>
      <c r="L31" s="583">
        <f t="shared" si="0"/>
        <v>0</v>
      </c>
      <c r="M31" s="583">
        <f t="shared" si="1"/>
        <v>0</v>
      </c>
      <c r="N31" s="584">
        <f t="shared" si="2"/>
        <v>0</v>
      </c>
      <c r="O31" s="464">
        <f t="shared" si="3"/>
        <v>0</v>
      </c>
      <c r="P31" s="584">
        <f t="shared" si="4"/>
        <v>0</v>
      </c>
      <c r="Q31" s="584">
        <f t="shared" si="5"/>
        <v>0</v>
      </c>
    </row>
    <row r="32" spans="1:17" s="465" customFormat="1" ht="13.5">
      <c r="A32" s="457">
        <v>16</v>
      </c>
      <c r="B32" s="457"/>
      <c r="C32" s="585" t="s">
        <v>207</v>
      </c>
      <c r="D32" s="586" t="s">
        <v>200</v>
      </c>
      <c r="E32" s="587" t="s">
        <v>70</v>
      </c>
      <c r="F32" s="588">
        <v>3</v>
      </c>
      <c r="G32" s="469"/>
      <c r="H32" s="582"/>
      <c r="I32" s="462"/>
      <c r="J32" s="463"/>
      <c r="K32" s="463"/>
      <c r="L32" s="583">
        <f t="shared" si="0"/>
        <v>0</v>
      </c>
      <c r="M32" s="583">
        <f t="shared" si="1"/>
        <v>0</v>
      </c>
      <c r="N32" s="584">
        <f t="shared" si="2"/>
        <v>0</v>
      </c>
      <c r="O32" s="464">
        <f t="shared" si="3"/>
        <v>0</v>
      </c>
      <c r="P32" s="584">
        <f t="shared" si="4"/>
        <v>0</v>
      </c>
      <c r="Q32" s="584">
        <f t="shared" si="5"/>
        <v>0</v>
      </c>
    </row>
    <row r="33" spans="1:17" s="465" customFormat="1" ht="13.5">
      <c r="A33" s="457"/>
      <c r="B33" s="457"/>
      <c r="C33" s="481" t="s">
        <v>177</v>
      </c>
      <c r="D33" s="467"/>
      <c r="E33" s="468"/>
      <c r="F33" s="591"/>
      <c r="G33" s="469"/>
      <c r="H33" s="582"/>
      <c r="I33" s="462"/>
      <c r="J33" s="463"/>
      <c r="K33" s="463"/>
      <c r="L33" s="583"/>
      <c r="M33" s="583"/>
      <c r="N33" s="584"/>
      <c r="O33" s="464"/>
      <c r="P33" s="584"/>
      <c r="Q33" s="584"/>
    </row>
    <row r="34" spans="1:17" s="465" customFormat="1" ht="27">
      <c r="A34" s="457">
        <v>17</v>
      </c>
      <c r="B34" s="457"/>
      <c r="C34" s="673" t="s">
        <v>241</v>
      </c>
      <c r="D34" s="467"/>
      <c r="E34" s="468" t="s">
        <v>44</v>
      </c>
      <c r="F34" s="591">
        <v>2</v>
      </c>
      <c r="G34" s="469"/>
      <c r="H34" s="582"/>
      <c r="I34" s="462"/>
      <c r="J34" s="463"/>
      <c r="K34" s="463"/>
      <c r="L34" s="583"/>
      <c r="M34" s="583"/>
      <c r="N34" s="584"/>
      <c r="O34" s="464"/>
      <c r="P34" s="584"/>
      <c r="Q34" s="584"/>
    </row>
    <row r="35" spans="1:17" s="592" customFormat="1" ht="27">
      <c r="A35" s="457">
        <v>18</v>
      </c>
      <c r="B35" s="457"/>
      <c r="C35" s="485" t="s">
        <v>208</v>
      </c>
      <c r="D35" s="470"/>
      <c r="E35" s="470" t="s">
        <v>44</v>
      </c>
      <c r="F35" s="591">
        <v>1</v>
      </c>
      <c r="G35" s="582"/>
      <c r="H35" s="582"/>
      <c r="I35" s="462"/>
      <c r="J35" s="583"/>
      <c r="K35" s="463"/>
      <c r="L35" s="583">
        <f t="shared" si="0"/>
        <v>0</v>
      </c>
      <c r="M35" s="583">
        <f t="shared" si="1"/>
        <v>0</v>
      </c>
      <c r="N35" s="584">
        <f t="shared" si="2"/>
        <v>0</v>
      </c>
      <c r="O35" s="464">
        <f t="shared" si="3"/>
        <v>0</v>
      </c>
      <c r="P35" s="584">
        <f t="shared" si="4"/>
        <v>0</v>
      </c>
      <c r="Q35" s="584">
        <f t="shared" si="5"/>
        <v>0</v>
      </c>
    </row>
    <row r="36" spans="1:17" s="465" customFormat="1" ht="13.5">
      <c r="A36" s="457">
        <v>19</v>
      </c>
      <c r="B36" s="457"/>
      <c r="C36" s="482" t="s">
        <v>209</v>
      </c>
      <c r="D36" s="467"/>
      <c r="E36" s="470" t="s">
        <v>89</v>
      </c>
      <c r="F36" s="591">
        <v>12</v>
      </c>
      <c r="G36" s="469"/>
      <c r="H36" s="582"/>
      <c r="I36" s="462"/>
      <c r="J36" s="463"/>
      <c r="K36" s="463"/>
      <c r="L36" s="583">
        <f t="shared" si="0"/>
        <v>0</v>
      </c>
      <c r="M36" s="583">
        <f t="shared" si="1"/>
        <v>0</v>
      </c>
      <c r="N36" s="584">
        <f t="shared" si="2"/>
        <v>0</v>
      </c>
      <c r="O36" s="464">
        <f t="shared" si="3"/>
        <v>0</v>
      </c>
      <c r="P36" s="584">
        <f t="shared" si="4"/>
        <v>0</v>
      </c>
      <c r="Q36" s="584">
        <f t="shared" si="5"/>
        <v>0</v>
      </c>
    </row>
    <row r="37" spans="1:17" s="592" customFormat="1" ht="27">
      <c r="A37" s="592">
        <v>20</v>
      </c>
      <c r="B37" s="457"/>
      <c r="C37" s="485" t="s">
        <v>210</v>
      </c>
      <c r="D37" s="470"/>
      <c r="E37" s="470" t="s">
        <v>44</v>
      </c>
      <c r="F37" s="591">
        <v>1</v>
      </c>
      <c r="G37" s="582"/>
      <c r="H37" s="582"/>
      <c r="I37" s="462"/>
      <c r="J37" s="583"/>
      <c r="K37" s="463"/>
      <c r="L37" s="583">
        <f>SUM(I37:K37)</f>
        <v>0</v>
      </c>
      <c r="M37" s="583">
        <f>F37*G37</f>
        <v>0</v>
      </c>
      <c r="N37" s="584">
        <f>F37*I37</f>
        <v>0</v>
      </c>
      <c r="O37" s="464">
        <f>F37*J37</f>
        <v>0</v>
      </c>
      <c r="P37" s="584">
        <f>F37*K37</f>
        <v>0</v>
      </c>
      <c r="Q37" s="584">
        <f>SUM(N37:P37)</f>
        <v>0</v>
      </c>
    </row>
    <row r="38" spans="1:17" s="491" customFormat="1" ht="14.25" thickBot="1">
      <c r="A38" s="486"/>
      <c r="B38" s="486"/>
      <c r="C38" s="487"/>
      <c r="D38" s="486"/>
      <c r="E38" s="488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90"/>
    </row>
    <row r="39" spans="1:17" s="501" customFormat="1" ht="14.25" thickTop="1">
      <c r="A39" s="492"/>
      <c r="B39" s="493"/>
      <c r="C39" s="494"/>
      <c r="D39" s="495" t="s">
        <v>52</v>
      </c>
      <c r="E39" s="496"/>
      <c r="F39" s="497"/>
      <c r="G39" s="497"/>
      <c r="H39" s="497"/>
      <c r="I39" s="498"/>
      <c r="J39" s="498"/>
      <c r="K39" s="498"/>
      <c r="L39" s="498"/>
      <c r="M39" s="499">
        <f>SUM(M15:M37)</f>
        <v>0</v>
      </c>
      <c r="N39" s="499">
        <f>SUM(N15:N37)</f>
        <v>0</v>
      </c>
      <c r="O39" s="499">
        <f>SUM(O15:O37)</f>
        <v>0</v>
      </c>
      <c r="P39" s="499">
        <f>SUM(P15:P37)</f>
        <v>0</v>
      </c>
      <c r="Q39" s="500">
        <f>SUM(N39:P39)</f>
        <v>0</v>
      </c>
    </row>
    <row r="40" spans="1:17" s="512" customFormat="1" ht="13.5">
      <c r="A40" s="502"/>
      <c r="B40" s="503"/>
      <c r="C40" s="504"/>
      <c r="D40" s="505" t="s">
        <v>53</v>
      </c>
      <c r="E40" s="506"/>
      <c r="F40" s="507">
        <v>0.05</v>
      </c>
      <c r="G40" s="507"/>
      <c r="H40" s="507"/>
      <c r="I40" s="508"/>
      <c r="J40" s="508"/>
      <c r="K40" s="508"/>
      <c r="L40" s="508"/>
      <c r="M40" s="509"/>
      <c r="N40" s="510"/>
      <c r="O40" s="510">
        <f>ROUNDUP(O39*F40,2)</f>
        <v>0</v>
      </c>
      <c r="P40" s="510"/>
      <c r="Q40" s="511">
        <f>SUM(N40:P40)</f>
        <v>0</v>
      </c>
    </row>
    <row r="41" spans="1:17" s="524" customFormat="1" ht="15" customHeight="1">
      <c r="A41" s="513"/>
      <c r="B41" s="514"/>
      <c r="C41" s="515"/>
      <c r="D41" s="516" t="s">
        <v>54</v>
      </c>
      <c r="E41" s="517"/>
      <c r="F41" s="518"/>
      <c r="G41" s="519"/>
      <c r="H41" s="519"/>
      <c r="I41" s="520"/>
      <c r="J41" s="520"/>
      <c r="K41" s="520"/>
      <c r="L41" s="520"/>
      <c r="M41" s="521"/>
      <c r="N41" s="522">
        <f>SUM(N39:N40)</f>
        <v>0</v>
      </c>
      <c r="O41" s="522">
        <f>SUM(O39:O40)</f>
        <v>0</v>
      </c>
      <c r="P41" s="522">
        <f>SUM(P39:P40)</f>
        <v>0</v>
      </c>
      <c r="Q41" s="523">
        <f>SUM(Q39:Q40)</f>
        <v>0</v>
      </c>
    </row>
    <row r="42" spans="1:17" s="524" customFormat="1" ht="13.5">
      <c r="A42" s="525"/>
      <c r="B42" s="526"/>
      <c r="C42" s="527"/>
      <c r="D42" s="528" t="s">
        <v>19</v>
      </c>
      <c r="E42" s="529"/>
      <c r="F42" s="530">
        <v>0.03</v>
      </c>
      <c r="G42" s="531"/>
      <c r="H42" s="531"/>
      <c r="I42" s="532"/>
      <c r="J42" s="532"/>
      <c r="K42" s="532"/>
      <c r="L42" s="532"/>
      <c r="M42" s="533"/>
      <c r="N42" s="534"/>
      <c r="O42" s="534"/>
      <c r="P42" s="534"/>
      <c r="Q42" s="535">
        <f>ROUNDUP(Q41*F42,2)</f>
        <v>0</v>
      </c>
    </row>
    <row r="43" spans="1:17" s="524" customFormat="1" ht="13.5">
      <c r="A43" s="525"/>
      <c r="B43" s="526"/>
      <c r="C43" s="527"/>
      <c r="D43" s="528" t="s">
        <v>20</v>
      </c>
      <c r="E43" s="529"/>
      <c r="F43" s="530">
        <v>0.07</v>
      </c>
      <c r="G43" s="531"/>
      <c r="H43" s="531"/>
      <c r="I43" s="532"/>
      <c r="J43" s="532"/>
      <c r="K43" s="532"/>
      <c r="L43" s="532"/>
      <c r="M43" s="533"/>
      <c r="N43" s="534"/>
      <c r="O43" s="534"/>
      <c r="P43" s="534"/>
      <c r="Q43" s="535">
        <f>ROUNDUP(Q41*F43,2)</f>
        <v>0</v>
      </c>
    </row>
    <row r="44" spans="1:17" s="524" customFormat="1" ht="13.5">
      <c r="A44" s="536"/>
      <c r="B44" s="537"/>
      <c r="C44" s="538"/>
      <c r="D44" s="539" t="s">
        <v>21</v>
      </c>
      <c r="E44" s="540"/>
      <c r="F44" s="541">
        <v>0.2409</v>
      </c>
      <c r="G44" s="542"/>
      <c r="H44" s="542"/>
      <c r="I44" s="543"/>
      <c r="J44" s="543"/>
      <c r="K44" s="543"/>
      <c r="L44" s="543"/>
      <c r="M44" s="544"/>
      <c r="N44" s="545"/>
      <c r="O44" s="545"/>
      <c r="P44" s="545"/>
      <c r="Q44" s="546">
        <f>ROUNDUP(N41*F44,2)</f>
        <v>0</v>
      </c>
    </row>
    <row r="45" spans="1:17" s="524" customFormat="1" ht="13.5">
      <c r="A45" s="547"/>
      <c r="B45" s="548"/>
      <c r="C45" s="549"/>
      <c r="D45" s="550" t="s">
        <v>23</v>
      </c>
      <c r="E45" s="551"/>
      <c r="F45" s="518"/>
      <c r="G45" s="519"/>
      <c r="H45" s="519"/>
      <c r="I45" s="552"/>
      <c r="J45" s="552"/>
      <c r="K45" s="552"/>
      <c r="L45" s="552"/>
      <c r="M45" s="553"/>
      <c r="N45" s="554"/>
      <c r="O45" s="554"/>
      <c r="P45" s="554"/>
      <c r="Q45" s="555">
        <f>SUM(Q41:Q44)</f>
        <v>0</v>
      </c>
    </row>
    <row r="46" spans="1:17" s="524" customFormat="1" ht="15" customHeight="1">
      <c r="A46" s="525"/>
      <c r="B46" s="526"/>
      <c r="C46" s="527"/>
      <c r="D46" s="528" t="s">
        <v>24</v>
      </c>
      <c r="E46" s="529"/>
      <c r="F46" s="530">
        <v>0.21</v>
      </c>
      <c r="G46" s="531"/>
      <c r="H46" s="531"/>
      <c r="I46" s="532"/>
      <c r="J46" s="532"/>
      <c r="K46" s="532"/>
      <c r="L46" s="532"/>
      <c r="M46" s="533"/>
      <c r="N46" s="534"/>
      <c r="O46" s="534"/>
      <c r="P46" s="534"/>
      <c r="Q46" s="535">
        <f>ROUNDUP(Q45*F46,2)</f>
        <v>0</v>
      </c>
    </row>
    <row r="47" spans="1:17" s="563" customFormat="1" ht="14.25" thickBot="1">
      <c r="A47" s="556"/>
      <c r="B47" s="557"/>
      <c r="C47" s="558"/>
      <c r="D47" s="559" t="s">
        <v>55</v>
      </c>
      <c r="E47" s="560"/>
      <c r="F47" s="560"/>
      <c r="G47" s="560"/>
      <c r="H47" s="560"/>
      <c r="I47" s="560"/>
      <c r="J47" s="560"/>
      <c r="K47" s="560"/>
      <c r="L47" s="560"/>
      <c r="M47" s="561"/>
      <c r="N47" s="561"/>
      <c r="O47" s="561"/>
      <c r="P47" s="561"/>
      <c r="Q47" s="562">
        <f>SUM(Q45:Q46)</f>
        <v>0</v>
      </c>
    </row>
    <row r="48" ht="14.25" thickTop="1"/>
  </sheetData>
  <sheetProtection selectLockedCells="1" selectUnlockedCells="1"/>
  <mergeCells count="15">
    <mergeCell ref="M11:P11"/>
    <mergeCell ref="I12:I13"/>
    <mergeCell ref="J12:J13"/>
    <mergeCell ref="K12:K13"/>
    <mergeCell ref="L12:L13"/>
    <mergeCell ref="M12:M13"/>
    <mergeCell ref="N12:N13"/>
    <mergeCell ref="O12:O13"/>
    <mergeCell ref="P12:P13"/>
    <mergeCell ref="C14:D14"/>
    <mergeCell ref="E11:E13"/>
    <mergeCell ref="F11:F13"/>
    <mergeCell ref="G11:G13"/>
    <mergeCell ref="H11:H13"/>
    <mergeCell ref="I11:L11"/>
  </mergeCells>
  <printOptions horizontalCentered="1"/>
  <pageMargins left="0.3541666666666667" right="0.31527777777777777" top="0.6694444444444444" bottom="0.7083333333333333" header="0.5118055555555555" footer="0.5118055555555555"/>
  <pageSetup fitToHeight="3" fitToWidth="1" horizontalDpi="300" verticalDpi="300" orientation="landscape" paperSize="9" scale="78" r:id="rId1"/>
  <headerFooter alignWithMargins="0">
    <oddFooter>&amp;R&amp;P(&amp;N)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1"/>
  <sheetViews>
    <sheetView showZeros="0" zoomScale="85" zoomScaleNormal="85" zoomScalePageLayoutView="0" workbookViewId="0" topLeftCell="A19">
      <selection activeCell="Q39" sqref="Q39"/>
    </sheetView>
  </sheetViews>
  <sheetFormatPr defaultColWidth="9.140625" defaultRowHeight="12.75"/>
  <cols>
    <col min="1" max="1" width="6.28125" style="564" customWidth="1"/>
    <col min="2" max="2" width="4.8515625" style="564" customWidth="1"/>
    <col min="3" max="3" width="41.7109375" style="564" customWidth="1"/>
    <col min="4" max="4" width="12.140625" style="564" customWidth="1"/>
    <col min="5" max="8" width="7.140625" style="564" customWidth="1"/>
    <col min="9" max="12" width="9.00390625" style="564" customWidth="1"/>
    <col min="13" max="13" width="12.00390625" style="564" customWidth="1"/>
    <col min="14" max="14" width="10.421875" style="564" customWidth="1"/>
    <col min="15" max="15" width="11.57421875" style="564" customWidth="1"/>
    <col min="16" max="16" width="10.421875" style="564" customWidth="1"/>
    <col min="17" max="17" width="12.28125" style="564" customWidth="1"/>
    <col min="18" max="16384" width="9.140625" style="565" customWidth="1"/>
  </cols>
  <sheetData>
    <row r="1" spans="7:13" s="566" customFormat="1" ht="13.5">
      <c r="G1" s="567"/>
      <c r="H1" s="567"/>
      <c r="I1" s="567"/>
      <c r="K1" s="567"/>
      <c r="L1" s="567"/>
      <c r="M1" s="567"/>
    </row>
    <row r="2" spans="2:13" s="566" customFormat="1" ht="13.5">
      <c r="B2" s="421" t="s">
        <v>0</v>
      </c>
      <c r="C2" s="416" t="s">
        <v>1</v>
      </c>
      <c r="F2" s="568"/>
      <c r="G2" s="567"/>
      <c r="H2" s="567"/>
      <c r="I2" s="567"/>
      <c r="J2" s="568"/>
      <c r="K2" s="567"/>
      <c r="L2" s="567"/>
      <c r="M2" s="567"/>
    </row>
    <row r="3" spans="2:13" s="566" customFormat="1" ht="13.5">
      <c r="B3" s="421" t="s">
        <v>2</v>
      </c>
      <c r="C3" s="416" t="s">
        <v>3</v>
      </c>
      <c r="F3" s="568"/>
      <c r="G3" s="567"/>
      <c r="H3" s="567"/>
      <c r="I3" s="567"/>
      <c r="J3" s="568"/>
      <c r="K3" s="567"/>
      <c r="L3" s="567"/>
      <c r="M3" s="567"/>
    </row>
    <row r="4" spans="2:13" s="566" customFormat="1" ht="13.5">
      <c r="B4" s="422"/>
      <c r="C4" s="423"/>
      <c r="F4" s="568"/>
      <c r="G4" s="567"/>
      <c r="H4" s="567"/>
      <c r="I4" s="567"/>
      <c r="J4" s="568"/>
      <c r="K4" s="567"/>
      <c r="L4" s="567"/>
      <c r="M4" s="567"/>
    </row>
    <row r="5" spans="2:13" s="566" customFormat="1" ht="13.5">
      <c r="B5" s="421" t="s">
        <v>4</v>
      </c>
      <c r="C5" s="416"/>
      <c r="F5" s="568"/>
      <c r="G5" s="567"/>
      <c r="H5" s="567"/>
      <c r="I5" s="567"/>
      <c r="J5" s="568"/>
      <c r="K5" s="567"/>
      <c r="L5" s="567"/>
      <c r="M5" s="567"/>
    </row>
    <row r="6" spans="2:13" s="566" customFormat="1" ht="14.25">
      <c r="B6" s="569"/>
      <c r="F6" s="568"/>
      <c r="G6" s="567"/>
      <c r="H6" s="567"/>
      <c r="I6" s="425" t="s">
        <v>211</v>
      </c>
      <c r="J6" s="568"/>
      <c r="K6" s="567"/>
      <c r="L6" s="567"/>
      <c r="M6" s="567"/>
    </row>
    <row r="7" spans="1:17" ht="13.5">
      <c r="A7" s="570"/>
      <c r="B7" s="570"/>
      <c r="C7" s="571"/>
      <c r="D7" s="572"/>
      <c r="E7" s="572"/>
      <c r="F7" s="572"/>
      <c r="G7" s="572"/>
      <c r="H7" s="572"/>
      <c r="I7" s="573" t="s">
        <v>212</v>
      </c>
      <c r="J7" s="572"/>
      <c r="K7" s="572"/>
      <c r="L7" s="572"/>
      <c r="M7" s="572"/>
      <c r="N7" s="574"/>
      <c r="O7" s="565"/>
      <c r="P7" s="565"/>
      <c r="Q7" s="575"/>
    </row>
    <row r="8" spans="1:17" ht="13.5">
      <c r="A8" s="570"/>
      <c r="B8" s="570"/>
      <c r="C8" s="571"/>
      <c r="D8" s="572"/>
      <c r="E8" s="572"/>
      <c r="F8" s="572"/>
      <c r="G8" s="572"/>
      <c r="H8" s="565"/>
      <c r="I8" s="572"/>
      <c r="J8" s="572"/>
      <c r="K8" s="572"/>
      <c r="L8" s="572"/>
      <c r="M8" s="572"/>
      <c r="N8" s="574"/>
      <c r="O8" s="565"/>
      <c r="P8" s="565"/>
      <c r="Q8" s="575"/>
    </row>
    <row r="9" spans="1:17" s="420" customFormat="1" ht="13.5">
      <c r="A9" s="422"/>
      <c r="B9" s="422"/>
      <c r="C9" s="569" t="s">
        <v>213</v>
      </c>
      <c r="D9" s="576"/>
      <c r="E9" s="417"/>
      <c r="F9" s="418"/>
      <c r="G9" s="418"/>
      <c r="H9" s="418"/>
      <c r="I9" s="418"/>
      <c r="J9" s="418"/>
      <c r="K9" s="418"/>
      <c r="L9" s="418"/>
      <c r="M9" s="418"/>
      <c r="N9" s="418"/>
      <c r="P9" s="430" t="s">
        <v>28</v>
      </c>
      <c r="Q9" s="431">
        <f>Q39</f>
        <v>0</v>
      </c>
    </row>
    <row r="10" spans="1:17" ht="13.5">
      <c r="A10" s="570"/>
      <c r="B10" s="570"/>
      <c r="C10" s="571"/>
      <c r="D10" s="577"/>
      <c r="E10" s="578"/>
      <c r="F10" s="578"/>
      <c r="G10" s="578"/>
      <c r="H10" s="578"/>
      <c r="I10" s="579"/>
      <c r="J10" s="579"/>
      <c r="K10" s="579"/>
      <c r="L10" s="579"/>
      <c r="M10" s="579"/>
      <c r="N10" s="580"/>
      <c r="O10" s="579"/>
      <c r="P10" s="579"/>
      <c r="Q10" s="581"/>
    </row>
    <row r="11" spans="1:17" s="437" customFormat="1" ht="11.25" customHeight="1">
      <c r="A11" s="432"/>
      <c r="B11" s="433"/>
      <c r="C11" s="434"/>
      <c r="D11" s="435"/>
      <c r="E11" s="745" t="s">
        <v>29</v>
      </c>
      <c r="F11" s="746" t="s">
        <v>30</v>
      </c>
      <c r="G11" s="747" t="s">
        <v>31</v>
      </c>
      <c r="H11" s="747" t="s">
        <v>32</v>
      </c>
      <c r="I11" s="748" t="s">
        <v>33</v>
      </c>
      <c r="J11" s="748"/>
      <c r="K11" s="748"/>
      <c r="L11" s="748"/>
      <c r="M11" s="748" t="s">
        <v>34</v>
      </c>
      <c r="N11" s="748"/>
      <c r="O11" s="748"/>
      <c r="P11" s="748"/>
      <c r="Q11" s="436"/>
    </row>
    <row r="12" spans="1:17" s="437" customFormat="1" ht="12.75" customHeight="1">
      <c r="A12" s="438" t="s">
        <v>9</v>
      </c>
      <c r="B12" s="439" t="s">
        <v>35</v>
      </c>
      <c r="C12" s="440" t="s">
        <v>154</v>
      </c>
      <c r="D12" s="441"/>
      <c r="E12" s="745"/>
      <c r="F12" s="746" t="s">
        <v>30</v>
      </c>
      <c r="G12" s="747"/>
      <c r="H12" s="747"/>
      <c r="I12" s="749" t="s">
        <v>37</v>
      </c>
      <c r="J12" s="749" t="s">
        <v>38</v>
      </c>
      <c r="K12" s="749" t="s">
        <v>39</v>
      </c>
      <c r="L12" s="749" t="s">
        <v>40</v>
      </c>
      <c r="M12" s="749" t="s">
        <v>41</v>
      </c>
      <c r="N12" s="749" t="s">
        <v>37</v>
      </c>
      <c r="O12" s="749" t="s">
        <v>38</v>
      </c>
      <c r="P12" s="749" t="s">
        <v>39</v>
      </c>
      <c r="Q12" s="442" t="s">
        <v>42</v>
      </c>
    </row>
    <row r="13" spans="1:17" s="437" customFormat="1" ht="13.5">
      <c r="A13" s="443"/>
      <c r="B13" s="444"/>
      <c r="C13" s="445"/>
      <c r="D13" s="446"/>
      <c r="E13" s="745"/>
      <c r="F13" s="746"/>
      <c r="G13" s="747"/>
      <c r="H13" s="747"/>
      <c r="I13" s="749"/>
      <c r="J13" s="749"/>
      <c r="K13" s="749"/>
      <c r="L13" s="749"/>
      <c r="M13" s="749"/>
      <c r="N13" s="749"/>
      <c r="O13" s="749"/>
      <c r="P13" s="749"/>
      <c r="Q13" s="447"/>
    </row>
    <row r="14" spans="1:17" s="453" customFormat="1" ht="12" customHeight="1">
      <c r="A14" s="448">
        <v>1</v>
      </c>
      <c r="B14" s="449">
        <v>2</v>
      </c>
      <c r="C14" s="744">
        <v>3</v>
      </c>
      <c r="D14" s="744"/>
      <c r="E14" s="450">
        <v>4</v>
      </c>
      <c r="F14" s="450">
        <v>5</v>
      </c>
      <c r="G14" s="450">
        <v>6</v>
      </c>
      <c r="H14" s="450">
        <v>7</v>
      </c>
      <c r="I14" s="450">
        <v>8</v>
      </c>
      <c r="J14" s="450">
        <v>9</v>
      </c>
      <c r="K14" s="450">
        <v>10</v>
      </c>
      <c r="L14" s="450">
        <v>11</v>
      </c>
      <c r="M14" s="451">
        <v>12</v>
      </c>
      <c r="N14" s="450">
        <v>13</v>
      </c>
      <c r="O14" s="450">
        <v>14</v>
      </c>
      <c r="P14" s="450">
        <v>15</v>
      </c>
      <c r="Q14" s="452">
        <v>16</v>
      </c>
    </row>
    <row r="15" spans="1:17" s="465" customFormat="1" ht="13.5">
      <c r="A15" s="457"/>
      <c r="B15" s="457"/>
      <c r="C15" s="458" t="s">
        <v>214</v>
      </c>
      <c r="D15" s="467"/>
      <c r="E15" s="459"/>
      <c r="F15" s="461"/>
      <c r="G15" s="469"/>
      <c r="H15" s="469"/>
      <c r="I15" s="462">
        <v>0</v>
      </c>
      <c r="J15" s="463"/>
      <c r="K15" s="463"/>
      <c r="L15" s="583"/>
      <c r="M15" s="583"/>
      <c r="N15" s="584"/>
      <c r="O15" s="464"/>
      <c r="P15" s="584"/>
      <c r="Q15" s="584"/>
    </row>
    <row r="16" spans="1:17" s="465" customFormat="1" ht="41.25">
      <c r="A16" s="457">
        <v>1</v>
      </c>
      <c r="B16" s="457"/>
      <c r="C16" s="585" t="s">
        <v>215</v>
      </c>
      <c r="D16" s="586"/>
      <c r="E16" s="587" t="s">
        <v>44</v>
      </c>
      <c r="F16" s="588">
        <v>3</v>
      </c>
      <c r="G16" s="469"/>
      <c r="H16" s="469"/>
      <c r="I16" s="462"/>
      <c r="J16" s="463"/>
      <c r="K16" s="463"/>
      <c r="L16" s="583">
        <f aca="true" t="shared" si="0" ref="L16:L28">SUM(I16:K16)</f>
        <v>0</v>
      </c>
      <c r="M16" s="583">
        <f aca="true" t="shared" si="1" ref="M16:M28">F16*G16</f>
        <v>0</v>
      </c>
      <c r="N16" s="584">
        <f aca="true" t="shared" si="2" ref="N16:N28">F16*I16</f>
        <v>0</v>
      </c>
      <c r="O16" s="464">
        <f aca="true" t="shared" si="3" ref="O16:O28">F16*J16</f>
        <v>0</v>
      </c>
      <c r="P16" s="584">
        <f aca="true" t="shared" si="4" ref="P16:P28">F16*K16</f>
        <v>0</v>
      </c>
      <c r="Q16" s="584">
        <f aca="true" t="shared" si="5" ref="Q16:Q28">SUM(N16:P16)</f>
        <v>0</v>
      </c>
    </row>
    <row r="17" spans="1:17" s="465" customFormat="1" ht="27">
      <c r="A17" s="457">
        <v>2</v>
      </c>
      <c r="B17" s="457"/>
      <c r="C17" s="585" t="s">
        <v>216</v>
      </c>
      <c r="D17" s="586" t="s">
        <v>217</v>
      </c>
      <c r="E17" s="587" t="s">
        <v>70</v>
      </c>
      <c r="F17" s="588">
        <v>3</v>
      </c>
      <c r="G17" s="469"/>
      <c r="H17" s="469"/>
      <c r="I17" s="462"/>
      <c r="J17" s="463"/>
      <c r="K17" s="463"/>
      <c r="L17" s="583">
        <f t="shared" si="0"/>
        <v>0</v>
      </c>
      <c r="M17" s="583">
        <f t="shared" si="1"/>
        <v>0</v>
      </c>
      <c r="N17" s="584">
        <f t="shared" si="2"/>
        <v>0</v>
      </c>
      <c r="O17" s="464">
        <f t="shared" si="3"/>
        <v>0</v>
      </c>
      <c r="P17" s="584">
        <f t="shared" si="4"/>
        <v>0</v>
      </c>
      <c r="Q17" s="584">
        <f t="shared" si="5"/>
        <v>0</v>
      </c>
    </row>
    <row r="18" spans="1:17" s="465" customFormat="1" ht="27">
      <c r="A18" s="457">
        <v>3</v>
      </c>
      <c r="B18" s="457"/>
      <c r="C18" s="585" t="s">
        <v>218</v>
      </c>
      <c r="D18" s="586" t="s">
        <v>219</v>
      </c>
      <c r="E18" s="587" t="s">
        <v>89</v>
      </c>
      <c r="F18" s="588">
        <v>25</v>
      </c>
      <c r="G18" s="469"/>
      <c r="H18" s="469"/>
      <c r="I18" s="462"/>
      <c r="J18" s="463"/>
      <c r="K18" s="463"/>
      <c r="L18" s="583">
        <f t="shared" si="0"/>
        <v>0</v>
      </c>
      <c r="M18" s="583">
        <f t="shared" si="1"/>
        <v>0</v>
      </c>
      <c r="N18" s="584">
        <f t="shared" si="2"/>
        <v>0</v>
      </c>
      <c r="O18" s="464">
        <f t="shared" si="3"/>
        <v>0</v>
      </c>
      <c r="P18" s="584">
        <f t="shared" si="4"/>
        <v>0</v>
      </c>
      <c r="Q18" s="584">
        <f t="shared" si="5"/>
        <v>0</v>
      </c>
    </row>
    <row r="19" spans="1:17" s="465" customFormat="1" ht="27">
      <c r="A19" s="457">
        <v>4</v>
      </c>
      <c r="B19" s="457"/>
      <c r="C19" s="585" t="s">
        <v>220</v>
      </c>
      <c r="D19" s="586"/>
      <c r="E19" s="587" t="s">
        <v>221</v>
      </c>
      <c r="F19" s="588">
        <v>4</v>
      </c>
      <c r="G19" s="469"/>
      <c r="H19" s="469"/>
      <c r="I19" s="462"/>
      <c r="J19" s="463"/>
      <c r="K19" s="463"/>
      <c r="L19" s="583">
        <f t="shared" si="0"/>
        <v>0</v>
      </c>
      <c r="M19" s="583">
        <f t="shared" si="1"/>
        <v>0</v>
      </c>
      <c r="N19" s="584">
        <f t="shared" si="2"/>
        <v>0</v>
      </c>
      <c r="O19" s="464">
        <f t="shared" si="3"/>
        <v>0</v>
      </c>
      <c r="P19" s="584">
        <f t="shared" si="4"/>
        <v>0</v>
      </c>
      <c r="Q19" s="584">
        <f t="shared" si="5"/>
        <v>0</v>
      </c>
    </row>
    <row r="20" spans="2:17" s="465" customFormat="1" ht="13.5">
      <c r="B20" s="457"/>
      <c r="C20" s="481" t="s">
        <v>222</v>
      </c>
      <c r="D20" s="467"/>
      <c r="E20" s="468"/>
      <c r="F20" s="591"/>
      <c r="G20" s="469"/>
      <c r="H20" s="469"/>
      <c r="I20" s="462"/>
      <c r="J20" s="463"/>
      <c r="K20" s="463"/>
      <c r="L20" s="583"/>
      <c r="M20" s="583"/>
      <c r="N20" s="584"/>
      <c r="O20" s="464"/>
      <c r="P20" s="584"/>
      <c r="Q20" s="584"/>
    </row>
    <row r="21" spans="1:17" s="465" customFormat="1" ht="13.5">
      <c r="A21" s="457">
        <v>5</v>
      </c>
      <c r="B21" s="457"/>
      <c r="C21" s="585" t="s">
        <v>223</v>
      </c>
      <c r="D21" s="586" t="s">
        <v>224</v>
      </c>
      <c r="E21" s="587" t="s">
        <v>89</v>
      </c>
      <c r="F21" s="588">
        <v>12</v>
      </c>
      <c r="G21" s="469"/>
      <c r="H21" s="469"/>
      <c r="I21" s="462"/>
      <c r="J21" s="463"/>
      <c r="K21" s="463"/>
      <c r="L21" s="583">
        <f t="shared" si="0"/>
        <v>0</v>
      </c>
      <c r="M21" s="583">
        <f t="shared" si="1"/>
        <v>0</v>
      </c>
      <c r="N21" s="584">
        <f t="shared" si="2"/>
        <v>0</v>
      </c>
      <c r="O21" s="464">
        <f t="shared" si="3"/>
        <v>0</v>
      </c>
      <c r="P21" s="584">
        <f t="shared" si="4"/>
        <v>0</v>
      </c>
      <c r="Q21" s="584">
        <f t="shared" si="5"/>
        <v>0</v>
      </c>
    </row>
    <row r="22" spans="1:17" s="465" customFormat="1" ht="13.5">
      <c r="A22" s="457">
        <v>6</v>
      </c>
      <c r="B22" s="457"/>
      <c r="C22" s="585" t="s">
        <v>225</v>
      </c>
      <c r="D22" s="586" t="s">
        <v>224</v>
      </c>
      <c r="E22" s="587" t="s">
        <v>70</v>
      </c>
      <c r="F22" s="588">
        <v>4</v>
      </c>
      <c r="G22" s="469"/>
      <c r="H22" s="469"/>
      <c r="I22" s="462"/>
      <c r="J22" s="463"/>
      <c r="K22" s="463"/>
      <c r="L22" s="583">
        <f t="shared" si="0"/>
        <v>0</v>
      </c>
      <c r="M22" s="583">
        <f t="shared" si="1"/>
        <v>0</v>
      </c>
      <c r="N22" s="584">
        <f t="shared" si="2"/>
        <v>0</v>
      </c>
      <c r="O22" s="464">
        <f t="shared" si="3"/>
        <v>0</v>
      </c>
      <c r="P22" s="584">
        <f t="shared" si="4"/>
        <v>0</v>
      </c>
      <c r="Q22" s="584">
        <f t="shared" si="5"/>
        <v>0</v>
      </c>
    </row>
    <row r="23" spans="1:17" s="465" customFormat="1" ht="27">
      <c r="A23" s="457">
        <v>7</v>
      </c>
      <c r="B23" s="457"/>
      <c r="C23" s="585" t="s">
        <v>226</v>
      </c>
      <c r="D23" s="586" t="s">
        <v>227</v>
      </c>
      <c r="E23" s="587" t="s">
        <v>70</v>
      </c>
      <c r="F23" s="588">
        <v>4</v>
      </c>
      <c r="G23" s="469"/>
      <c r="H23" s="469"/>
      <c r="I23" s="462"/>
      <c r="J23" s="463"/>
      <c r="K23" s="463"/>
      <c r="L23" s="583">
        <f t="shared" si="0"/>
        <v>0</v>
      </c>
      <c r="M23" s="583">
        <f t="shared" si="1"/>
        <v>0</v>
      </c>
      <c r="N23" s="584">
        <f t="shared" si="2"/>
        <v>0</v>
      </c>
      <c r="O23" s="464">
        <f t="shared" si="3"/>
        <v>0</v>
      </c>
      <c r="P23" s="584">
        <f t="shared" si="4"/>
        <v>0</v>
      </c>
      <c r="Q23" s="584">
        <f t="shared" si="5"/>
        <v>0</v>
      </c>
    </row>
    <row r="24" spans="1:17" s="465" customFormat="1" ht="13.5">
      <c r="A24" s="457">
        <v>8</v>
      </c>
      <c r="B24" s="457"/>
      <c r="C24" s="585" t="s">
        <v>228</v>
      </c>
      <c r="D24" s="586"/>
      <c r="E24" s="587" t="s">
        <v>70</v>
      </c>
      <c r="F24" s="588">
        <v>1</v>
      </c>
      <c r="G24" s="469"/>
      <c r="H24" s="469"/>
      <c r="I24" s="462"/>
      <c r="J24" s="463"/>
      <c r="K24" s="463"/>
      <c r="L24" s="583">
        <f t="shared" si="0"/>
        <v>0</v>
      </c>
      <c r="M24" s="583">
        <f t="shared" si="1"/>
        <v>0</v>
      </c>
      <c r="N24" s="584">
        <f t="shared" si="2"/>
        <v>0</v>
      </c>
      <c r="O24" s="464">
        <f t="shared" si="3"/>
        <v>0</v>
      </c>
      <c r="P24" s="584">
        <f t="shared" si="4"/>
        <v>0</v>
      </c>
      <c r="Q24" s="584">
        <f t="shared" si="5"/>
        <v>0</v>
      </c>
    </row>
    <row r="25" spans="1:17" s="465" customFormat="1" ht="13.5">
      <c r="A25" s="457">
        <v>9</v>
      </c>
      <c r="B25" s="457"/>
      <c r="C25" s="585" t="s">
        <v>229</v>
      </c>
      <c r="D25" s="586"/>
      <c r="E25" s="587" t="s">
        <v>44</v>
      </c>
      <c r="F25" s="588">
        <v>1</v>
      </c>
      <c r="G25" s="469"/>
      <c r="H25" s="469"/>
      <c r="I25" s="462"/>
      <c r="J25" s="463"/>
      <c r="K25" s="463"/>
      <c r="L25" s="583">
        <f t="shared" si="0"/>
        <v>0</v>
      </c>
      <c r="M25" s="583">
        <f t="shared" si="1"/>
        <v>0</v>
      </c>
      <c r="N25" s="584">
        <f t="shared" si="2"/>
        <v>0</v>
      </c>
      <c r="O25" s="464">
        <f t="shared" si="3"/>
        <v>0</v>
      </c>
      <c r="P25" s="584">
        <f t="shared" si="4"/>
        <v>0</v>
      </c>
      <c r="Q25" s="584">
        <f t="shared" si="5"/>
        <v>0</v>
      </c>
    </row>
    <row r="26" spans="1:17" s="465" customFormat="1" ht="13.5">
      <c r="A26" s="457">
        <v>10</v>
      </c>
      <c r="B26" s="457"/>
      <c r="C26" s="585" t="s">
        <v>230</v>
      </c>
      <c r="D26" s="586" t="s">
        <v>231</v>
      </c>
      <c r="E26" s="587" t="s">
        <v>70</v>
      </c>
      <c r="F26" s="588">
        <v>3</v>
      </c>
      <c r="G26" s="469"/>
      <c r="H26" s="469"/>
      <c r="I26" s="462"/>
      <c r="J26" s="463"/>
      <c r="K26" s="463"/>
      <c r="L26" s="583">
        <f t="shared" si="0"/>
        <v>0</v>
      </c>
      <c r="M26" s="583">
        <f t="shared" si="1"/>
        <v>0</v>
      </c>
      <c r="N26" s="584">
        <f t="shared" si="2"/>
        <v>0</v>
      </c>
      <c r="O26" s="464">
        <f t="shared" si="3"/>
        <v>0</v>
      </c>
      <c r="P26" s="584">
        <f t="shared" si="4"/>
        <v>0</v>
      </c>
      <c r="Q26" s="584">
        <f t="shared" si="5"/>
        <v>0</v>
      </c>
    </row>
    <row r="27" spans="1:17" s="465" customFormat="1" ht="13.5">
      <c r="A27" s="457">
        <v>11</v>
      </c>
      <c r="B27" s="457"/>
      <c r="C27" s="481" t="s">
        <v>177</v>
      </c>
      <c r="D27" s="467"/>
      <c r="E27" s="468"/>
      <c r="F27" s="591"/>
      <c r="G27" s="469"/>
      <c r="H27" s="469"/>
      <c r="I27" s="462"/>
      <c r="J27" s="463"/>
      <c r="K27" s="463"/>
      <c r="L27" s="583"/>
      <c r="M27" s="583"/>
      <c r="N27" s="584"/>
      <c r="O27" s="464"/>
      <c r="P27" s="584"/>
      <c r="Q27" s="584"/>
    </row>
    <row r="28" spans="1:17" s="592" customFormat="1" ht="27">
      <c r="A28" s="457"/>
      <c r="B28" s="457"/>
      <c r="C28" s="485" t="s">
        <v>208</v>
      </c>
      <c r="D28" s="470"/>
      <c r="E28" s="470" t="s">
        <v>44</v>
      </c>
      <c r="F28" s="591">
        <v>1</v>
      </c>
      <c r="G28" s="582"/>
      <c r="H28" s="582"/>
      <c r="I28" s="462"/>
      <c r="J28" s="583"/>
      <c r="K28" s="463"/>
      <c r="L28" s="583">
        <f t="shared" si="0"/>
        <v>0</v>
      </c>
      <c r="M28" s="583">
        <f t="shared" si="1"/>
        <v>0</v>
      </c>
      <c r="N28" s="584">
        <f t="shared" si="2"/>
        <v>0</v>
      </c>
      <c r="O28" s="464">
        <f t="shared" si="3"/>
        <v>0</v>
      </c>
      <c r="P28" s="584">
        <f t="shared" si="4"/>
        <v>0</v>
      </c>
      <c r="Q28" s="584">
        <f t="shared" si="5"/>
        <v>0</v>
      </c>
    </row>
    <row r="29" spans="1:17" s="592" customFormat="1" ht="27">
      <c r="A29" s="457">
        <v>12</v>
      </c>
      <c r="B29" s="457"/>
      <c r="C29" s="485" t="s">
        <v>210</v>
      </c>
      <c r="D29" s="470"/>
      <c r="E29" s="470" t="s">
        <v>44</v>
      </c>
      <c r="F29" s="591">
        <v>1</v>
      </c>
      <c r="G29" s="582"/>
      <c r="H29" s="582"/>
      <c r="I29" s="462"/>
      <c r="J29" s="583"/>
      <c r="K29" s="463"/>
      <c r="L29" s="583">
        <f>SUM(I29:K29)</f>
        <v>0</v>
      </c>
      <c r="M29" s="583">
        <f>F29*G29</f>
        <v>0</v>
      </c>
      <c r="N29" s="584">
        <f>F29*I29</f>
        <v>0</v>
      </c>
      <c r="O29" s="464">
        <f>F29*J29</f>
        <v>0</v>
      </c>
      <c r="P29" s="584">
        <f>F29*K29</f>
        <v>0</v>
      </c>
      <c r="Q29" s="584">
        <f>SUM(N29:P29)</f>
        <v>0</v>
      </c>
    </row>
    <row r="30" spans="1:17" s="491" customFormat="1" ht="14.25" thickBot="1">
      <c r="A30" s="486"/>
      <c r="B30" s="486"/>
      <c r="C30" s="487"/>
      <c r="D30" s="486"/>
      <c r="E30" s="488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90"/>
    </row>
    <row r="31" spans="1:17" s="501" customFormat="1" ht="14.25" thickTop="1">
      <c r="A31" s="492"/>
      <c r="B31" s="493"/>
      <c r="C31" s="494"/>
      <c r="D31" s="495" t="s">
        <v>52</v>
      </c>
      <c r="E31" s="496"/>
      <c r="F31" s="497"/>
      <c r="G31" s="497"/>
      <c r="H31" s="497"/>
      <c r="I31" s="498"/>
      <c r="J31" s="498"/>
      <c r="K31" s="498"/>
      <c r="L31" s="498"/>
      <c r="M31" s="499">
        <f>SUM(M15:M29)</f>
        <v>0</v>
      </c>
      <c r="N31" s="499">
        <f>SUM(N15:N29)</f>
        <v>0</v>
      </c>
      <c r="O31" s="499">
        <f>SUM(O15:O29)</f>
        <v>0</v>
      </c>
      <c r="P31" s="499">
        <f>SUM(P15:P29)</f>
        <v>0</v>
      </c>
      <c r="Q31" s="500">
        <f>SUM(N31:P31)</f>
        <v>0</v>
      </c>
    </row>
    <row r="32" spans="1:17" s="512" customFormat="1" ht="13.5">
      <c r="A32" s="502"/>
      <c r="B32" s="503"/>
      <c r="C32" s="504"/>
      <c r="D32" s="505" t="s">
        <v>53</v>
      </c>
      <c r="E32" s="506"/>
      <c r="F32" s="507">
        <v>0.05</v>
      </c>
      <c r="G32" s="507"/>
      <c r="H32" s="507"/>
      <c r="I32" s="508"/>
      <c r="J32" s="508"/>
      <c r="K32" s="508"/>
      <c r="L32" s="508"/>
      <c r="M32" s="509"/>
      <c r="N32" s="510"/>
      <c r="O32" s="510">
        <f>ROUNDUP(O31*F32,2)</f>
        <v>0</v>
      </c>
      <c r="P32" s="510"/>
      <c r="Q32" s="511">
        <f>SUM(N32:P32)</f>
        <v>0</v>
      </c>
    </row>
    <row r="33" spans="1:17" s="524" customFormat="1" ht="15" customHeight="1">
      <c r="A33" s="513"/>
      <c r="B33" s="514"/>
      <c r="C33" s="515"/>
      <c r="D33" s="516" t="s">
        <v>54</v>
      </c>
      <c r="E33" s="517"/>
      <c r="F33" s="518"/>
      <c r="G33" s="519"/>
      <c r="H33" s="519"/>
      <c r="I33" s="520"/>
      <c r="J33" s="520"/>
      <c r="K33" s="520"/>
      <c r="L33" s="520"/>
      <c r="M33" s="521"/>
      <c r="N33" s="522">
        <f>SUM(N31:N32)</f>
        <v>0</v>
      </c>
      <c r="O33" s="522">
        <f>SUM(O31:O32)</f>
        <v>0</v>
      </c>
      <c r="P33" s="522">
        <f>SUM(P31:P32)</f>
        <v>0</v>
      </c>
      <c r="Q33" s="523">
        <f>SUM(Q31:Q32)</f>
        <v>0</v>
      </c>
    </row>
    <row r="34" spans="1:17" s="524" customFormat="1" ht="13.5">
      <c r="A34" s="525"/>
      <c r="B34" s="526"/>
      <c r="C34" s="527"/>
      <c r="D34" s="528" t="s">
        <v>19</v>
      </c>
      <c r="E34" s="529"/>
      <c r="F34" s="530">
        <v>0.03</v>
      </c>
      <c r="G34" s="531"/>
      <c r="H34" s="531"/>
      <c r="I34" s="532"/>
      <c r="J34" s="532"/>
      <c r="K34" s="532"/>
      <c r="L34" s="532"/>
      <c r="M34" s="533"/>
      <c r="N34" s="534"/>
      <c r="O34" s="534"/>
      <c r="P34" s="534"/>
      <c r="Q34" s="535">
        <f>ROUNDUP(Q33*F34,2)</f>
        <v>0</v>
      </c>
    </row>
    <row r="35" spans="1:17" s="524" customFormat="1" ht="13.5">
      <c r="A35" s="525"/>
      <c r="B35" s="526"/>
      <c r="C35" s="527"/>
      <c r="D35" s="528" t="s">
        <v>20</v>
      </c>
      <c r="E35" s="529"/>
      <c r="F35" s="530">
        <v>0.07</v>
      </c>
      <c r="G35" s="531"/>
      <c r="H35" s="531"/>
      <c r="I35" s="532"/>
      <c r="J35" s="532"/>
      <c r="K35" s="532"/>
      <c r="L35" s="532"/>
      <c r="M35" s="533"/>
      <c r="N35" s="534"/>
      <c r="O35" s="534"/>
      <c r="P35" s="534"/>
      <c r="Q35" s="535">
        <f>ROUNDUP(Q33*F35,2)</f>
        <v>0</v>
      </c>
    </row>
    <row r="36" spans="1:17" s="524" customFormat="1" ht="13.5">
      <c r="A36" s="536"/>
      <c r="B36" s="537"/>
      <c r="C36" s="538"/>
      <c r="D36" s="539" t="s">
        <v>21</v>
      </c>
      <c r="E36" s="540"/>
      <c r="F36" s="541">
        <v>0.2409</v>
      </c>
      <c r="G36" s="542"/>
      <c r="H36" s="542"/>
      <c r="I36" s="543"/>
      <c r="J36" s="543"/>
      <c r="K36" s="543"/>
      <c r="L36" s="543"/>
      <c r="M36" s="544"/>
      <c r="N36" s="545"/>
      <c r="O36" s="545"/>
      <c r="P36" s="545"/>
      <c r="Q36" s="546">
        <f>ROUNDUP(N33*F36,2)</f>
        <v>0</v>
      </c>
    </row>
    <row r="37" spans="1:17" s="524" customFormat="1" ht="13.5">
      <c r="A37" s="547"/>
      <c r="B37" s="548"/>
      <c r="C37" s="549"/>
      <c r="D37" s="550" t="s">
        <v>23</v>
      </c>
      <c r="E37" s="551"/>
      <c r="F37" s="518"/>
      <c r="G37" s="519"/>
      <c r="H37" s="519"/>
      <c r="I37" s="552"/>
      <c r="J37" s="552"/>
      <c r="K37" s="552"/>
      <c r="L37" s="552"/>
      <c r="M37" s="553"/>
      <c r="N37" s="554"/>
      <c r="O37" s="554"/>
      <c r="P37" s="554"/>
      <c r="Q37" s="555">
        <f>SUM(Q33:Q36)</f>
        <v>0</v>
      </c>
    </row>
    <row r="38" spans="1:17" s="524" customFormat="1" ht="15" customHeight="1">
      <c r="A38" s="525"/>
      <c r="B38" s="526"/>
      <c r="C38" s="527"/>
      <c r="D38" s="528" t="s">
        <v>24</v>
      </c>
      <c r="E38" s="529"/>
      <c r="F38" s="530">
        <v>0.21</v>
      </c>
      <c r="G38" s="531"/>
      <c r="H38" s="531"/>
      <c r="I38" s="532"/>
      <c r="J38" s="532"/>
      <c r="K38" s="532"/>
      <c r="L38" s="532"/>
      <c r="M38" s="533"/>
      <c r="N38" s="534"/>
      <c r="O38" s="534"/>
      <c r="P38" s="534"/>
      <c r="Q38" s="535">
        <f>ROUNDUP(Q37*F38,2)</f>
        <v>0</v>
      </c>
    </row>
    <row r="39" spans="1:17" s="563" customFormat="1" ht="14.25" thickBot="1">
      <c r="A39" s="556"/>
      <c r="B39" s="557"/>
      <c r="C39" s="558"/>
      <c r="D39" s="559" t="s">
        <v>55</v>
      </c>
      <c r="E39" s="560"/>
      <c r="F39" s="560"/>
      <c r="G39" s="560"/>
      <c r="H39" s="560"/>
      <c r="I39" s="560"/>
      <c r="J39" s="560"/>
      <c r="K39" s="560"/>
      <c r="L39" s="560"/>
      <c r="M39" s="561"/>
      <c r="N39" s="561"/>
      <c r="O39" s="561"/>
      <c r="P39" s="561"/>
      <c r="Q39" s="562">
        <f>SUM(Q37:Q38)</f>
        <v>0</v>
      </c>
    </row>
    <row r="40" ht="14.25" thickTop="1"/>
    <row r="41" ht="13.5">
      <c r="A41" s="565"/>
    </row>
  </sheetData>
  <sheetProtection selectLockedCells="1" selectUnlockedCells="1"/>
  <mergeCells count="15">
    <mergeCell ref="M11:P11"/>
    <mergeCell ref="I12:I13"/>
    <mergeCell ref="J12:J13"/>
    <mergeCell ref="K12:K13"/>
    <mergeCell ref="L12:L13"/>
    <mergeCell ref="M12:M13"/>
    <mergeCell ref="N12:N13"/>
    <mergeCell ref="O12:O13"/>
    <mergeCell ref="P12:P13"/>
    <mergeCell ref="C14:D14"/>
    <mergeCell ref="E11:E13"/>
    <mergeCell ref="F11:F13"/>
    <mergeCell ref="G11:G13"/>
    <mergeCell ref="H11:H13"/>
    <mergeCell ref="I11:L11"/>
  </mergeCells>
  <printOptions horizontalCentered="1"/>
  <pageMargins left="0.3541666666666667" right="0.31527777777777777" top="0.6694444444444444" bottom="0.7083333333333333" header="0.5118055555555555" footer="0.5118055555555555"/>
  <pageSetup fitToHeight="3" fitToWidth="1" horizontalDpi="300" verticalDpi="300" orientation="landscape" paperSize="9" scale="78" r:id="rId1"/>
  <headerFooter alignWithMargins="0">
    <oddFooter>&amp;R&amp;P(&amp;N)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4.57421875" style="0" customWidth="1"/>
    <col min="2" max="2" width="3.7109375" style="0" customWidth="1"/>
    <col min="3" max="3" width="41.7109375" style="0" customWidth="1"/>
    <col min="4" max="4" width="12.140625" style="0" customWidth="1"/>
    <col min="5" max="6" width="7.140625" style="0" customWidth="1"/>
    <col min="7" max="7" width="5.7109375" style="0" customWidth="1"/>
    <col min="8" max="8" width="5.57421875" style="0" customWidth="1"/>
    <col min="9" max="9" width="7.28125" style="0" customWidth="1"/>
    <col min="10" max="10" width="5.7109375" style="0" customWidth="1"/>
    <col min="11" max="11" width="6.7109375" style="0" customWidth="1"/>
    <col min="12" max="12" width="7.00390625" style="0" customWidth="1"/>
    <col min="13" max="13" width="8.28125" style="0" customWidth="1"/>
    <col min="14" max="14" width="8.00390625" style="0" customWidth="1"/>
    <col min="15" max="15" width="8.28125" style="0" customWidth="1"/>
    <col min="16" max="16" width="7.57421875" style="0" customWidth="1"/>
    <col min="17" max="17" width="9.00390625" style="0" customWidth="1"/>
  </cols>
  <sheetData>
    <row r="1" spans="1:18" ht="13.5">
      <c r="A1" s="566"/>
      <c r="B1" s="421" t="s">
        <v>0</v>
      </c>
      <c r="C1" s="416" t="s">
        <v>1</v>
      </c>
      <c r="D1" s="566"/>
      <c r="E1" s="566"/>
      <c r="F1" s="568"/>
      <c r="G1" s="567"/>
      <c r="H1" s="567"/>
      <c r="I1" s="567"/>
      <c r="J1" s="568"/>
      <c r="K1" s="567"/>
      <c r="L1" s="567"/>
      <c r="M1" s="567"/>
      <c r="N1" s="566"/>
      <c r="O1" s="566"/>
      <c r="P1" s="566"/>
      <c r="Q1" s="566"/>
      <c r="R1" s="566"/>
    </row>
    <row r="2" spans="1:18" ht="13.5">
      <c r="A2" s="566"/>
      <c r="B2" s="421" t="s">
        <v>2</v>
      </c>
      <c r="C2" s="416" t="s">
        <v>3</v>
      </c>
      <c r="D2" s="566"/>
      <c r="E2" s="566"/>
      <c r="F2" s="568"/>
      <c r="G2" s="567"/>
      <c r="H2" s="567"/>
      <c r="I2" s="567"/>
      <c r="J2" s="568"/>
      <c r="K2" s="567"/>
      <c r="L2" s="567"/>
      <c r="M2" s="567"/>
      <c r="N2" s="566"/>
      <c r="O2" s="566"/>
      <c r="P2" s="566"/>
      <c r="Q2" s="566"/>
      <c r="R2" s="566"/>
    </row>
    <row r="3" spans="1:18" ht="0.75" customHeight="1">
      <c r="A3" s="566"/>
      <c r="B3" s="422"/>
      <c r="C3" s="423"/>
      <c r="D3" s="566"/>
      <c r="E3" s="566"/>
      <c r="F3" s="568"/>
      <c r="G3" s="567"/>
      <c r="H3" s="567"/>
      <c r="I3" s="567"/>
      <c r="J3" s="568"/>
      <c r="K3" s="567"/>
      <c r="L3" s="567"/>
      <c r="M3" s="567"/>
      <c r="N3" s="566"/>
      <c r="O3" s="566"/>
      <c r="P3" s="566"/>
      <c r="Q3" s="566"/>
      <c r="R3" s="566"/>
    </row>
    <row r="4" spans="1:18" ht="13.5">
      <c r="A4" s="566"/>
      <c r="B4" s="421" t="s">
        <v>4</v>
      </c>
      <c r="C4" s="416"/>
      <c r="D4" s="566"/>
      <c r="E4" s="566"/>
      <c r="F4" s="568"/>
      <c r="G4" s="567"/>
      <c r="H4" s="567"/>
      <c r="I4" s="567"/>
      <c r="J4" s="568"/>
      <c r="K4" s="567"/>
      <c r="L4" s="567"/>
      <c r="M4" s="567"/>
      <c r="N4" s="566"/>
      <c r="O4" s="566"/>
      <c r="P4" s="566"/>
      <c r="Q4" s="566"/>
      <c r="R4" s="566"/>
    </row>
    <row r="5" spans="1:18" ht="13.5">
      <c r="A5" s="566"/>
      <c r="B5" s="569"/>
      <c r="C5" s="566"/>
      <c r="D5" s="566"/>
      <c r="E5" s="566"/>
      <c r="F5" s="568"/>
      <c r="G5" s="567"/>
      <c r="H5" s="567"/>
      <c r="I5" s="658" t="s">
        <v>243</v>
      </c>
      <c r="J5" s="568"/>
      <c r="K5" s="567"/>
      <c r="L5" s="567"/>
      <c r="M5" s="567"/>
      <c r="N5" s="566"/>
      <c r="O5" s="566"/>
      <c r="P5" s="566"/>
      <c r="Q5" s="566"/>
      <c r="R5" s="566"/>
    </row>
    <row r="6" spans="1:18" ht="13.5">
      <c r="A6" s="570"/>
      <c r="B6" s="570"/>
      <c r="C6" s="571"/>
      <c r="D6" s="572"/>
      <c r="E6" s="572"/>
      <c r="F6" s="572"/>
      <c r="G6" s="572"/>
      <c r="H6" s="572"/>
      <c r="I6" s="573" t="s">
        <v>244</v>
      </c>
      <c r="J6" s="572"/>
      <c r="K6" s="572"/>
      <c r="L6" s="572"/>
      <c r="M6" s="572"/>
      <c r="N6" s="574"/>
      <c r="O6" s="565"/>
      <c r="P6" s="565"/>
      <c r="Q6" s="575"/>
      <c r="R6" s="565"/>
    </row>
    <row r="7" spans="1:18" ht="13.5">
      <c r="A7" s="570"/>
      <c r="B7" s="570"/>
      <c r="C7" s="571"/>
      <c r="D7" s="572"/>
      <c r="E7" s="572"/>
      <c r="F7" s="572"/>
      <c r="G7" s="572"/>
      <c r="H7" s="565"/>
      <c r="I7" s="572"/>
      <c r="J7" s="572"/>
      <c r="K7" s="572"/>
      <c r="L7" s="572"/>
      <c r="M7" s="572"/>
      <c r="N7" s="574"/>
      <c r="O7" s="565"/>
      <c r="P7" s="565"/>
      <c r="Q7" s="575"/>
      <c r="R7" s="565"/>
    </row>
    <row r="8" spans="1:18" ht="13.5">
      <c r="A8" s="422"/>
      <c r="B8" s="422"/>
      <c r="C8" s="569" t="s">
        <v>213</v>
      </c>
      <c r="D8" s="659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20"/>
      <c r="P8" s="660" t="s">
        <v>28</v>
      </c>
      <c r="Q8" s="661">
        <f>Q27</f>
        <v>0</v>
      </c>
      <c r="R8" s="420"/>
    </row>
    <row r="9" spans="1:18" ht="13.5">
      <c r="A9" s="570"/>
      <c r="B9" s="570"/>
      <c r="C9" s="571"/>
      <c r="D9" s="577"/>
      <c r="E9" s="578"/>
      <c r="F9" s="578"/>
      <c r="G9" s="578"/>
      <c r="H9" s="578"/>
      <c r="I9" s="579"/>
      <c r="J9" s="579"/>
      <c r="K9" s="579"/>
      <c r="L9" s="579"/>
      <c r="M9" s="579"/>
      <c r="N9" s="580"/>
      <c r="O9" s="579"/>
      <c r="P9" s="579"/>
      <c r="Q9" s="581"/>
      <c r="R9" s="565"/>
    </row>
    <row r="10" spans="1:18" ht="13.5">
      <c r="A10" s="645"/>
      <c r="B10" s="646"/>
      <c r="C10" s="647"/>
      <c r="D10" s="648"/>
      <c r="E10" s="745" t="s">
        <v>29</v>
      </c>
      <c r="F10" s="745" t="s">
        <v>30</v>
      </c>
      <c r="G10" s="747" t="s">
        <v>31</v>
      </c>
      <c r="H10" s="747" t="s">
        <v>32</v>
      </c>
      <c r="I10" s="752" t="s">
        <v>33</v>
      </c>
      <c r="J10" s="752"/>
      <c r="K10" s="752"/>
      <c r="L10" s="752"/>
      <c r="M10" s="752" t="s">
        <v>34</v>
      </c>
      <c r="N10" s="752"/>
      <c r="O10" s="752"/>
      <c r="P10" s="752"/>
      <c r="Q10" s="649"/>
      <c r="R10" s="437"/>
    </row>
    <row r="11" spans="1:18" ht="13.5">
      <c r="A11" s="438" t="s">
        <v>9</v>
      </c>
      <c r="B11" s="439" t="s">
        <v>35</v>
      </c>
      <c r="C11" s="650" t="s">
        <v>154</v>
      </c>
      <c r="D11" s="651"/>
      <c r="E11" s="745"/>
      <c r="F11" s="745" t="s">
        <v>30</v>
      </c>
      <c r="G11" s="747"/>
      <c r="H11" s="747"/>
      <c r="I11" s="750" t="s">
        <v>37</v>
      </c>
      <c r="J11" s="750" t="s">
        <v>38</v>
      </c>
      <c r="K11" s="750" t="s">
        <v>39</v>
      </c>
      <c r="L11" s="750" t="s">
        <v>40</v>
      </c>
      <c r="M11" s="750" t="s">
        <v>41</v>
      </c>
      <c r="N11" s="750" t="s">
        <v>37</v>
      </c>
      <c r="O11" s="750" t="s">
        <v>38</v>
      </c>
      <c r="P11" s="750" t="s">
        <v>39</v>
      </c>
      <c r="Q11" s="652" t="s">
        <v>42</v>
      </c>
      <c r="R11" s="437"/>
    </row>
    <row r="12" spans="1:18" ht="13.5">
      <c r="A12" s="653"/>
      <c r="B12" s="654"/>
      <c r="C12" s="655"/>
      <c r="D12" s="656"/>
      <c r="E12" s="745"/>
      <c r="F12" s="745"/>
      <c r="G12" s="747"/>
      <c r="H12" s="747"/>
      <c r="I12" s="750"/>
      <c r="J12" s="750"/>
      <c r="K12" s="750"/>
      <c r="L12" s="750"/>
      <c r="M12" s="750"/>
      <c r="N12" s="750"/>
      <c r="O12" s="750"/>
      <c r="P12" s="750"/>
      <c r="Q12" s="657"/>
      <c r="R12" s="437"/>
    </row>
    <row r="13" spans="1:18" ht="13.5">
      <c r="A13" s="662">
        <v>1</v>
      </c>
      <c r="B13" s="663">
        <v>2</v>
      </c>
      <c r="C13" s="751">
        <v>3</v>
      </c>
      <c r="D13" s="751"/>
      <c r="E13" s="664">
        <v>4</v>
      </c>
      <c r="F13" s="664">
        <v>5</v>
      </c>
      <c r="G13" s="664">
        <v>6</v>
      </c>
      <c r="H13" s="664">
        <v>7</v>
      </c>
      <c r="I13" s="664">
        <v>8</v>
      </c>
      <c r="J13" s="664">
        <v>9</v>
      </c>
      <c r="K13" s="664">
        <v>10</v>
      </c>
      <c r="L13" s="664">
        <v>11</v>
      </c>
      <c r="M13" s="665">
        <v>12</v>
      </c>
      <c r="N13" s="664">
        <v>13</v>
      </c>
      <c r="O13" s="664">
        <v>14</v>
      </c>
      <c r="P13" s="664">
        <v>15</v>
      </c>
      <c r="Q13" s="666">
        <v>16</v>
      </c>
      <c r="R13" s="453"/>
    </row>
    <row r="14" spans="1:18" s="667" customFormat="1" ht="12.75">
      <c r="A14" s="599"/>
      <c r="B14" s="599"/>
      <c r="C14" s="600" t="s">
        <v>214</v>
      </c>
      <c r="D14" s="601"/>
      <c r="E14" s="602"/>
      <c r="F14" s="603"/>
      <c r="G14" s="604"/>
      <c r="H14" s="604"/>
      <c r="I14" s="605"/>
      <c r="J14" s="606"/>
      <c r="K14" s="606"/>
      <c r="L14" s="607"/>
      <c r="M14" s="607"/>
      <c r="N14" s="608"/>
      <c r="O14" s="609"/>
      <c r="P14" s="608"/>
      <c r="Q14" s="608"/>
      <c r="R14" s="613"/>
    </row>
    <row r="15" spans="1:18" s="667" customFormat="1" ht="12.75">
      <c r="A15" s="599">
        <v>1</v>
      </c>
      <c r="B15" s="599"/>
      <c r="C15" s="610" t="s">
        <v>238</v>
      </c>
      <c r="E15" s="611" t="s">
        <v>233</v>
      </c>
      <c r="F15" s="612">
        <v>210</v>
      </c>
      <c r="G15" s="604"/>
      <c r="H15" s="604"/>
      <c r="I15" s="605"/>
      <c r="J15" s="606"/>
      <c r="K15" s="606"/>
      <c r="L15" s="607">
        <f>SUM(I15:K15)</f>
        <v>0</v>
      </c>
      <c r="M15" s="607">
        <f>F15*G15</f>
        <v>0</v>
      </c>
      <c r="N15" s="608">
        <f>F15*I15</f>
        <v>0</v>
      </c>
      <c r="O15" s="609">
        <f>F15*J15</f>
        <v>0</v>
      </c>
      <c r="P15" s="608">
        <f>F15*K15</f>
        <v>0</v>
      </c>
      <c r="Q15" s="608">
        <f>SUM(N15:P15)</f>
        <v>0</v>
      </c>
      <c r="R15" s="613"/>
    </row>
    <row r="16" spans="1:18" s="667" customFormat="1" ht="26.25">
      <c r="A16" s="599">
        <v>2</v>
      </c>
      <c r="B16" s="599"/>
      <c r="C16" s="610" t="s">
        <v>239</v>
      </c>
      <c r="E16" s="611" t="s">
        <v>233</v>
      </c>
      <c r="F16" s="612">
        <v>84</v>
      </c>
      <c r="G16" s="604"/>
      <c r="H16" s="604"/>
      <c r="I16" s="605"/>
      <c r="J16" s="606"/>
      <c r="K16" s="606"/>
      <c r="L16" s="607">
        <f>SUM(I16:K16)</f>
        <v>0</v>
      </c>
      <c r="M16" s="607">
        <f>F16*G16</f>
        <v>0</v>
      </c>
      <c r="N16" s="608">
        <f>F16*I16</f>
        <v>0</v>
      </c>
      <c r="O16" s="609">
        <f>F16*J16</f>
        <v>0</v>
      </c>
      <c r="P16" s="608">
        <f>F16*K16</f>
        <v>0</v>
      </c>
      <c r="Q16" s="608">
        <f>SUM(N16:P16)</f>
        <v>0</v>
      </c>
      <c r="R16" s="613"/>
    </row>
    <row r="17" spans="1:18" s="667" customFormat="1" ht="63.75" customHeight="1">
      <c r="A17" s="599">
        <v>3</v>
      </c>
      <c r="B17" s="599"/>
      <c r="C17" s="610" t="s">
        <v>240</v>
      </c>
      <c r="E17" s="611" t="s">
        <v>233</v>
      </c>
      <c r="F17" s="612">
        <v>126</v>
      </c>
      <c r="G17" s="604"/>
      <c r="H17" s="604"/>
      <c r="I17" s="605"/>
      <c r="J17" s="606"/>
      <c r="K17" s="606"/>
      <c r="L17" s="607">
        <f>SUM(I17:K17)</f>
        <v>0</v>
      </c>
      <c r="M17" s="607">
        <f>F17*G17</f>
        <v>0</v>
      </c>
      <c r="N17" s="608">
        <f>F17*I17</f>
        <v>0</v>
      </c>
      <c r="O17" s="609">
        <f>F17*J17</f>
        <v>0</v>
      </c>
      <c r="P17" s="608">
        <f>F17*K17</f>
        <v>0</v>
      </c>
      <c r="Q17" s="608">
        <f>SUM(N17:P17)</f>
        <v>0</v>
      </c>
      <c r="R17" s="613"/>
    </row>
    <row r="18" spans="1:18" s="667" customFormat="1" ht="8.25" customHeight="1" thickBot="1">
      <c r="A18" s="486"/>
      <c r="B18" s="486"/>
      <c r="C18" s="487"/>
      <c r="D18" s="486"/>
      <c r="E18" s="488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90"/>
      <c r="R18" s="668"/>
    </row>
    <row r="19" spans="1:18" s="667" customFormat="1" ht="14.25" thickBot="1" thickTop="1">
      <c r="A19" s="614"/>
      <c r="B19" s="615"/>
      <c r="C19" s="616"/>
      <c r="D19" s="495" t="s">
        <v>52</v>
      </c>
      <c r="E19" s="496"/>
      <c r="F19" s="617"/>
      <c r="G19" s="617"/>
      <c r="H19" s="617"/>
      <c r="I19" s="618"/>
      <c r="J19" s="618"/>
      <c r="K19" s="618"/>
      <c r="L19" s="618"/>
      <c r="M19" s="619">
        <f>SUM(M15:M17)</f>
        <v>0</v>
      </c>
      <c r="N19" s="619">
        <f>SUM(N15:N17)</f>
        <v>0</v>
      </c>
      <c r="O19" s="619">
        <f>SUM(O15:O17)</f>
        <v>0</v>
      </c>
      <c r="P19" s="619">
        <f>SUM(P15:P17)</f>
        <v>0</v>
      </c>
      <c r="Q19" s="500">
        <f>SUM(N19:P19)</f>
        <v>0</v>
      </c>
      <c r="R19" s="669"/>
    </row>
    <row r="20" spans="1:18" s="667" customFormat="1" ht="14.25" thickBot="1" thickTop="1">
      <c r="A20" s="620"/>
      <c r="B20" s="621"/>
      <c r="C20" s="622"/>
      <c r="D20" s="505" t="s">
        <v>53</v>
      </c>
      <c r="E20" s="506"/>
      <c r="F20" s="507">
        <v>0.05</v>
      </c>
      <c r="G20" s="507"/>
      <c r="H20" s="507"/>
      <c r="I20" s="623"/>
      <c r="J20" s="623"/>
      <c r="K20" s="623"/>
      <c r="L20" s="623"/>
      <c r="M20" s="624"/>
      <c r="N20" s="510"/>
      <c r="O20" s="510">
        <f>ROUNDUP(O19*F20,2)</f>
        <v>0</v>
      </c>
      <c r="P20" s="510"/>
      <c r="Q20" s="500">
        <f>SUM(N20:P20)</f>
        <v>0</v>
      </c>
      <c r="R20" s="670"/>
    </row>
    <row r="21" spans="1:18" s="667" customFormat="1" ht="14.25" customHeight="1" thickBot="1" thickTop="1">
      <c r="A21" s="625"/>
      <c r="B21" s="626"/>
      <c r="C21" s="627"/>
      <c r="D21" s="516" t="s">
        <v>54</v>
      </c>
      <c r="E21" s="517"/>
      <c r="F21" s="518"/>
      <c r="G21" s="519"/>
      <c r="H21" s="519"/>
      <c r="I21" s="628"/>
      <c r="J21" s="628"/>
      <c r="K21" s="628"/>
      <c r="L21" s="628"/>
      <c r="M21" s="629"/>
      <c r="N21" s="522">
        <f>SUM(N19:N20)</f>
        <v>0</v>
      </c>
      <c r="O21" s="522">
        <f>SUM(O19:O20)</f>
        <v>0</v>
      </c>
      <c r="P21" s="522">
        <f>SUM(P19:P20)</f>
        <v>0</v>
      </c>
      <c r="Q21" s="500">
        <f>SUM(N21:P21)</f>
        <v>0</v>
      </c>
      <c r="R21" s="671"/>
    </row>
    <row r="22" spans="1:18" s="667" customFormat="1" ht="14.25" thickBot="1" thickTop="1">
      <c r="A22" s="630"/>
      <c r="B22" s="631"/>
      <c r="C22" s="632"/>
      <c r="D22" s="528" t="s">
        <v>19</v>
      </c>
      <c r="E22" s="529"/>
      <c r="F22" s="530">
        <v>0.03</v>
      </c>
      <c r="G22" s="531"/>
      <c r="H22" s="531"/>
      <c r="I22" s="633"/>
      <c r="J22" s="633"/>
      <c r="K22" s="633"/>
      <c r="L22" s="633"/>
      <c r="M22" s="634"/>
      <c r="N22" s="534"/>
      <c r="O22" s="534"/>
      <c r="P22" s="534"/>
      <c r="Q22" s="500">
        <f>ROUNDUP(Q21*F22,2)</f>
        <v>0</v>
      </c>
      <c r="R22" s="671"/>
    </row>
    <row r="23" spans="1:18" s="667" customFormat="1" ht="14.25" thickBot="1" thickTop="1">
      <c r="A23" s="630"/>
      <c r="B23" s="631"/>
      <c r="C23" s="632"/>
      <c r="D23" s="528" t="s">
        <v>20</v>
      </c>
      <c r="E23" s="529"/>
      <c r="F23" s="530">
        <v>0.07</v>
      </c>
      <c r="G23" s="531"/>
      <c r="H23" s="531"/>
      <c r="I23" s="633"/>
      <c r="J23" s="633"/>
      <c r="K23" s="633"/>
      <c r="L23" s="633"/>
      <c r="M23" s="634"/>
      <c r="N23" s="534"/>
      <c r="O23" s="534"/>
      <c r="P23" s="534"/>
      <c r="Q23" s="500">
        <f>ROUNDUP(Q21*F23,2)</f>
        <v>0</v>
      </c>
      <c r="R23" s="671"/>
    </row>
    <row r="24" spans="1:18" s="667" customFormat="1" ht="14.25" thickBot="1" thickTop="1">
      <c r="A24" s="635"/>
      <c r="B24" s="636"/>
      <c r="C24" s="637"/>
      <c r="D24" s="539" t="s">
        <v>21</v>
      </c>
      <c r="E24" s="540"/>
      <c r="F24" s="541">
        <v>0.2409</v>
      </c>
      <c r="G24" s="542"/>
      <c r="H24" s="542"/>
      <c r="I24" s="638"/>
      <c r="J24" s="638"/>
      <c r="K24" s="638"/>
      <c r="L24" s="638"/>
      <c r="M24" s="639"/>
      <c r="N24" s="545"/>
      <c r="O24" s="545"/>
      <c r="P24" s="545"/>
      <c r="Q24" s="500">
        <f>ROUNDUP(N21*F24,2)</f>
        <v>0</v>
      </c>
      <c r="R24" s="671"/>
    </row>
    <row r="25" spans="1:18" s="667" customFormat="1" ht="14.25" thickBot="1" thickTop="1">
      <c r="A25" s="640"/>
      <c r="B25" s="641"/>
      <c r="C25" s="642"/>
      <c r="D25" s="550" t="s">
        <v>23</v>
      </c>
      <c r="E25" s="551"/>
      <c r="F25" s="518"/>
      <c r="G25" s="519"/>
      <c r="H25" s="519"/>
      <c r="I25" s="643"/>
      <c r="J25" s="643"/>
      <c r="K25" s="643"/>
      <c r="L25" s="643"/>
      <c r="M25" s="644"/>
      <c r="N25" s="554"/>
      <c r="O25" s="554"/>
      <c r="P25" s="554"/>
      <c r="Q25" s="500">
        <f>SUM(Q21:Q24)</f>
        <v>0</v>
      </c>
      <c r="R25" s="671"/>
    </row>
    <row r="26" spans="1:18" s="667" customFormat="1" ht="14.25" thickBot="1" thickTop="1">
      <c r="A26" s="630"/>
      <c r="B26" s="631"/>
      <c r="C26" s="632"/>
      <c r="D26" s="528" t="s">
        <v>24</v>
      </c>
      <c r="E26" s="529"/>
      <c r="F26" s="530">
        <v>0.21</v>
      </c>
      <c r="G26" s="531"/>
      <c r="H26" s="531"/>
      <c r="I26" s="633"/>
      <c r="J26" s="633"/>
      <c r="K26" s="633"/>
      <c r="L26" s="633"/>
      <c r="M26" s="634"/>
      <c r="N26" s="534"/>
      <c r="O26" s="534"/>
      <c r="P26" s="534"/>
      <c r="Q26" s="500">
        <f>ROUNDUP(Q25*F26,2)</f>
        <v>0</v>
      </c>
      <c r="R26" s="671"/>
    </row>
    <row r="27" spans="1:18" s="667" customFormat="1" ht="14.25" thickBot="1" thickTop="1">
      <c r="A27" s="556"/>
      <c r="B27" s="557"/>
      <c r="C27" s="558"/>
      <c r="D27" s="559" t="s">
        <v>55</v>
      </c>
      <c r="E27" s="560"/>
      <c r="F27" s="560"/>
      <c r="G27" s="560"/>
      <c r="H27" s="560"/>
      <c r="I27" s="560"/>
      <c r="J27" s="560"/>
      <c r="K27" s="560"/>
      <c r="L27" s="560"/>
      <c r="M27" s="561"/>
      <c r="N27" s="561"/>
      <c r="O27" s="561"/>
      <c r="P27" s="561"/>
      <c r="Q27" s="500">
        <f>SUM(Q25:Q26)</f>
        <v>0</v>
      </c>
      <c r="R27" s="672"/>
    </row>
    <row r="28" ht="13.5" thickTop="1"/>
  </sheetData>
  <sheetProtection/>
  <mergeCells count="15">
    <mergeCell ref="M10:P10"/>
    <mergeCell ref="I11:I12"/>
    <mergeCell ref="J11:J12"/>
    <mergeCell ref="K11:K12"/>
    <mergeCell ref="L11:L12"/>
    <mergeCell ref="M11:M12"/>
    <mergeCell ref="N11:N12"/>
    <mergeCell ref="O11:O12"/>
    <mergeCell ref="P11:P12"/>
    <mergeCell ref="C13:D13"/>
    <mergeCell ref="E10:E12"/>
    <mergeCell ref="F10:F12"/>
    <mergeCell ref="G10:G12"/>
    <mergeCell ref="H10:H12"/>
    <mergeCell ref="I10:L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Raimonds</dc:creator>
  <cp:keywords/>
  <dc:description/>
  <cp:lastModifiedBy>Irina</cp:lastModifiedBy>
  <cp:lastPrinted>2013-05-02T08:25:41Z</cp:lastPrinted>
  <dcterms:created xsi:type="dcterms:W3CDTF">2013-05-02T08:23:23Z</dcterms:created>
  <dcterms:modified xsi:type="dcterms:W3CDTF">2013-05-23T14:16:10Z</dcterms:modified>
  <cp:category/>
  <cp:version/>
  <cp:contentType/>
  <cp:contentStatus/>
</cp:coreProperties>
</file>