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20" tabRatio="432" activeTab="3"/>
  </bookViews>
  <sheets>
    <sheet name="Teh.spec.Meža 5" sheetId="1" r:id="rId1"/>
    <sheet name="Meža 9" sheetId="2" r:id="rId2"/>
    <sheet name="meža 12" sheetId="3" r:id="rId3"/>
    <sheet name="kopsavilkums " sheetId="4" r:id="rId4"/>
  </sheets>
  <externalReferences>
    <externalReference r:id="rId7"/>
    <externalReference r:id="rId8"/>
  </externalReferences>
  <definedNames>
    <definedName name="_Print_titles">#REF!</definedName>
    <definedName name="_xlfn_IFERROR">NA()</definedName>
    <definedName name="Excel_BuiltIn_Print_Titles" localSheetId="0">'Teh.spec.Meža 5'!$A$15:$IU$17</definedName>
    <definedName name="ponipa">'[1]alph'!$F$8:$F$208</definedName>
    <definedName name="Ponipb">'[1]alph'!$G$7:$P$208</definedName>
    <definedName name="ponp">'[1]alph'!$C$7:$D$596</definedName>
    <definedName name="_xlnm.Print_Titles" localSheetId="0">'Teh.spec.Meža 5'!$15:$17</definedName>
  </definedNames>
  <calcPr fullCalcOnLoad="1" fullPrecision="0"/>
</workbook>
</file>

<file path=xl/sharedStrings.xml><?xml version="1.0" encoding="utf-8"?>
<sst xmlns="http://schemas.openxmlformats.org/spreadsheetml/2006/main" count="220" uniqueCount="90">
  <si>
    <t>Nr.p.k.</t>
  </si>
  <si>
    <t>Vispārceltnieciskie darbi</t>
  </si>
  <si>
    <t>Darba nosaukums</t>
  </si>
  <si>
    <t>Mērvienība</t>
  </si>
  <si>
    <t>Daudzums</t>
  </si>
  <si>
    <t>Vienības izmaksas</t>
  </si>
  <si>
    <t>Kopā uz visu apjomu</t>
  </si>
  <si>
    <t>Laika norma   (c/h )</t>
  </si>
  <si>
    <t>Darba atmaksas likme (EUR/h )</t>
  </si>
  <si>
    <t>Darba alga (EUR)</t>
  </si>
  <si>
    <t>Materiāli (EUR)</t>
  </si>
  <si>
    <t>Mehānismi   (EUR)</t>
  </si>
  <si>
    <t>Kopā (EUR)</t>
  </si>
  <si>
    <t>Darbietilpība, c/st.</t>
  </si>
  <si>
    <t>Summa (EUR)</t>
  </si>
  <si>
    <r>
      <t>m</t>
    </r>
    <r>
      <rPr>
        <vertAlign val="superscript"/>
        <sz val="10"/>
        <rFont val="Arial"/>
        <family val="2"/>
      </rPr>
      <t>2</t>
    </r>
  </si>
  <si>
    <r>
      <t xml:space="preserve">Grunts </t>
    </r>
    <r>
      <rPr>
        <sz val="10"/>
        <color indexed="8"/>
        <rFont val="Arial"/>
        <family val="2"/>
      </rPr>
      <t>Siplast Primer</t>
    </r>
    <r>
      <rPr>
        <sz val="10"/>
        <rFont val="Arial"/>
        <family val="2"/>
      </rPr>
      <t xml:space="preserve"> (0,3kg/m2)</t>
    </r>
  </si>
  <si>
    <t>kg</t>
  </si>
  <si>
    <r>
      <t>m</t>
    </r>
    <r>
      <rPr>
        <vertAlign val="superscript"/>
        <sz val="10"/>
        <rFont val="Arial"/>
        <family val="2"/>
      </rPr>
      <t>2</t>
    </r>
  </si>
  <si>
    <t>kompl.</t>
  </si>
  <si>
    <t>m</t>
  </si>
  <si>
    <t>Jumta betona  elementu atjaunošana/betonēšana (tai skaitā atsegtās metāla  armatūras attīrīšana no rūsas pretkorozijas apstrāde  un betona aizsargkārtas atjaunošana)</t>
  </si>
  <si>
    <r>
      <t xml:space="preserve">Jumta virsmas  gruntēšana ar </t>
    </r>
    <r>
      <rPr>
        <sz val="10"/>
        <color indexed="8"/>
        <rFont val="Arial"/>
        <family val="2"/>
      </rPr>
      <t>Siplast Primer</t>
    </r>
    <r>
      <rPr>
        <sz val="10"/>
        <rFont val="Arial"/>
        <family val="2"/>
      </rPr>
      <t xml:space="preserve"> (0,3kg/m2) </t>
    </r>
  </si>
  <si>
    <t xml:space="preserve">Cinkotā skārda līstes (fasādes  un lodžiju un ieiejas jumtiņu  hidroizolācijas materiāla salaiduma vietā) izgatavošana un uzstādīšana </t>
  </si>
  <si>
    <t>Palīgmateriāli, gāze , stiprinājumi</t>
  </si>
  <si>
    <t xml:space="preserve">Būvgružu  savākšana un utilizācijas izmaksas </t>
  </si>
  <si>
    <t>Virsizdevumi un peļņa</t>
  </si>
  <si>
    <t xml:space="preserve">Pieskaitāmas  izmaksas </t>
  </si>
  <si>
    <t xml:space="preserve">Transporta izdevumi </t>
  </si>
  <si>
    <t>%</t>
  </si>
  <si>
    <t>Valsts soc. apdroš.  obligātās iemaksas 23,59%</t>
  </si>
  <si>
    <t xml:space="preserve">Aizpilda pretendents </t>
  </si>
  <si>
    <r>
      <t>Pasūtītājs: SIA "Zeiferti"</t>
    </r>
    <r>
      <rPr>
        <sz val="12"/>
        <rFont val="Arial"/>
        <family val="2"/>
      </rPr>
      <t>, vienotais reģ. Nr.40003419183, "Zeiferti", Jaunolaine, Olaine pagasts, Olaines novads   LV -2127</t>
    </r>
  </si>
  <si>
    <r>
      <t>Izpīldītājs:</t>
    </r>
  </si>
  <si>
    <t>Sagatavoja:</t>
  </si>
  <si>
    <t>Pārbaudija :</t>
  </si>
  <si>
    <t>Tiešās izmaksas kopā  10 = (1 +2+...+ 9)</t>
  </si>
  <si>
    <t xml:space="preserve">Jumta seguma ieklāšana ar kausējamo ruļlveida materiālu divās kārtās </t>
  </si>
  <si>
    <t>Tehniskās  specifikācijas            (C. sadaļa)</t>
  </si>
  <si>
    <t xml:space="preserve">Skārda lāseņu  nomaiņa  un jaunu ustādīšana  ēkas ieejas jumtiņiem un lodžijām, jumta malai </t>
  </si>
  <si>
    <t xml:space="preserve">objektam </t>
  </si>
  <si>
    <t>gab.</t>
  </si>
  <si>
    <t>Ventilācijas skursteņu iestrādes  jumta segumā (13 gab (0,5m*0,64m) un 3 gab. DN 0,16m)</t>
  </si>
  <si>
    <t>_______________________________ 2016. ___ _____________</t>
  </si>
  <si>
    <t xml:space="preserve">Lietus satekņu ar aizsargrežģi montāža </t>
  </si>
  <si>
    <r>
      <t xml:space="preserve">Jumta virsmas  gruntēšana ar </t>
    </r>
    <r>
      <rPr>
        <sz val="10"/>
        <color indexed="8"/>
        <rFont val="Arial"/>
        <family val="2"/>
      </rPr>
      <t>Siplast Primer</t>
    </r>
    <r>
      <rPr>
        <sz val="10"/>
        <rFont val="Arial"/>
        <family val="2"/>
      </rPr>
      <t xml:space="preserve"> (0,3 kg/m2) </t>
    </r>
  </si>
  <si>
    <t>Ventilācijas skursteņu iestrādes  jumta segumā (5 gab (0,51m*0,60 m) un 1 gab. DN 0,16 m)</t>
  </si>
  <si>
    <r>
      <t xml:space="preserve">Objekta adrese: </t>
    </r>
    <r>
      <rPr>
        <sz val="12"/>
        <color indexed="8"/>
        <rFont val="Tahoma"/>
        <family val="2"/>
      </rPr>
      <t>Meža  iela 12, Jaunolaine, Olaines pag., Olaines nov., LV-2127</t>
    </r>
  </si>
  <si>
    <r>
      <t xml:space="preserve">Objekta adrese: </t>
    </r>
    <r>
      <rPr>
        <sz val="12"/>
        <color indexed="8"/>
        <rFont val="Tahoma"/>
        <family val="2"/>
      </rPr>
      <t>Meža  iela 5, Jaunolaine, Olaines pag., Olaines nov., LV-2127</t>
    </r>
  </si>
  <si>
    <r>
      <t xml:space="preserve">Pasūtītājs: </t>
    </r>
    <r>
      <rPr>
        <sz val="12"/>
        <rFont val="Arial"/>
        <family val="2"/>
      </rPr>
      <t>SIA "Zeiferti", vienotais reģ. Nr.40003419183, "Zeiferti", Jaunolaine, Olaine pagasts, Olaines novads   LV -2127</t>
    </r>
  </si>
  <si>
    <r>
      <t>Pasūtītājs:</t>
    </r>
    <r>
      <rPr>
        <sz val="12"/>
        <rFont val="Arial"/>
        <family val="2"/>
      </rPr>
      <t xml:space="preserve"> SIA "Zeiferti", vienotais reģ. Nr.40003419183, "Zeiferti", Jaunolaine, Olaine pagasts, Olaines novads   LV -2127</t>
    </r>
  </si>
  <si>
    <t>Ventilācijas skursteņu iestrādes  jumta segumā (5 gab (0,7m*0,52m) un 1 gab. DN 0,16m)</t>
  </si>
  <si>
    <r>
      <t xml:space="preserve">Darbu veids:  </t>
    </r>
    <r>
      <rPr>
        <sz val="12"/>
        <rFont val="Tahoma"/>
        <family val="2"/>
      </rPr>
      <t>Daudzdzīvokļu dzīvojamās mājas jumta seguma  hidroizolācijas darbi</t>
    </r>
  </si>
  <si>
    <r>
      <t>Izpildītājs:</t>
    </r>
  </si>
  <si>
    <t xml:space="preserve">Cinkotā skārda līstes (fasādes  un lodžiju un ieiejas jumtiņa hidroizolācijas materiāla salaiduma vietā) izgatavošana un uzstādīšana </t>
  </si>
  <si>
    <r>
      <t xml:space="preserve">Objekta adrese:  </t>
    </r>
    <r>
      <rPr>
        <sz val="12"/>
        <color indexed="8"/>
        <rFont val="Tahoma"/>
        <family val="2"/>
      </rPr>
      <t>Meža  iela 9,  Jaunolaine, Olaines pag., Olaines nov., LV-2127</t>
    </r>
  </si>
  <si>
    <r>
      <t xml:space="preserve">Darbu veids:  </t>
    </r>
    <r>
      <rPr>
        <sz val="12"/>
        <rFont val="Tahoma"/>
        <family val="2"/>
      </rPr>
      <t>Daudzdzīvokļu dzīvojamās mājas jumta seguma  hidroizolācijas darbi vienai ēkas sekcijai</t>
    </r>
  </si>
  <si>
    <r>
      <t xml:space="preserve">Darbu veids:  </t>
    </r>
    <r>
      <rPr>
        <sz val="12"/>
        <rFont val="Tahoma"/>
        <family val="2"/>
      </rPr>
      <t>Daudzdzīvokļu dzīvojamās mājas jumta seguma daļas hidroizolācijas darbi</t>
    </r>
  </si>
  <si>
    <r>
      <t>Iepirkuma procedūra: "</t>
    </r>
    <r>
      <rPr>
        <b/>
        <sz val="12"/>
        <rFont val="Times New Roman"/>
        <family val="1"/>
      </rPr>
      <t>Daudzdzīvokļu māju Meža ielā , Jaunolainē, jumta seguma hidroizolācijas darbi”</t>
    </r>
    <r>
      <rPr>
        <sz val="12"/>
        <rFont val="Times New Roman"/>
        <family val="1"/>
      </rPr>
      <t>,  iepirkuma IDN: SIA Z 2016/02, Jaunolaine.</t>
    </r>
  </si>
  <si>
    <r>
      <t>Iepirkuma procedūra: "</t>
    </r>
    <r>
      <rPr>
        <b/>
        <sz val="12"/>
        <rFont val="Times New Roman"/>
        <family val="1"/>
      </rPr>
      <t>Daudzdzīvokļu māju Meža ielā , Jaunolainē, jumta seguma hidroizolācijas darbi”</t>
    </r>
    <r>
      <rPr>
        <sz val="12"/>
        <rFont val="Times New Roman"/>
        <family val="1"/>
      </rPr>
      <t>, iepirkuma IDN: SIA Z 2016/02, Jaunolaine.</t>
    </r>
  </si>
  <si>
    <r>
      <t>Iepirkuma procedūra: "</t>
    </r>
    <r>
      <rPr>
        <b/>
        <sz val="12"/>
        <rFont val="Times New Roman"/>
        <family val="1"/>
      </rPr>
      <t>Daudzdzīvokļu māju Meža ielā  , Jaunolainē, jumta seguma hidroizolācijas darbi”</t>
    </r>
    <r>
      <rPr>
        <sz val="12"/>
        <rFont val="Times New Roman"/>
        <family val="1"/>
      </rPr>
      <t>,iepirkuma IDN: SIA Z 2016/02, Jaunolaine.</t>
    </r>
  </si>
  <si>
    <t>Darba veids vai konstruktīvā elementa nosaukums</t>
  </si>
  <si>
    <r>
      <t>Tāmes izmaksas (</t>
    </r>
    <r>
      <rPr>
        <i/>
        <sz val="10"/>
        <rFont val="Arial"/>
        <family val="2"/>
      </rPr>
      <t>euro)</t>
    </r>
  </si>
  <si>
    <t xml:space="preserve"> 1-1</t>
  </si>
  <si>
    <t xml:space="preserve"> 1-2</t>
  </si>
  <si>
    <t xml:space="preserve"> 1-3</t>
  </si>
  <si>
    <t>Kopā</t>
  </si>
  <si>
    <t>PAVISAM KOPĀ</t>
  </si>
  <si>
    <t>Tāmes Nr.</t>
  </si>
  <si>
    <t>Tāme Nr. 1-1</t>
  </si>
  <si>
    <t>Tāme Nr. 1-2</t>
  </si>
  <si>
    <t>Tāme Nr. 1-3</t>
  </si>
  <si>
    <t>KOPSAVILKUMA TĀME Nr.1</t>
  </si>
  <si>
    <r>
      <t xml:space="preserve">Objekta adrese: </t>
    </r>
    <r>
      <rPr>
        <sz val="12"/>
        <color indexed="8"/>
        <rFont val="Tahoma"/>
        <family val="2"/>
      </rPr>
      <t>Meža  iela  Jaunolaine, Olaines pag., Olaines nov., LV-2127</t>
    </r>
  </si>
  <si>
    <r>
      <t xml:space="preserve">Darbu veids:  </t>
    </r>
    <r>
      <rPr>
        <sz val="12"/>
        <rFont val="Tahoma"/>
        <family val="2"/>
      </rPr>
      <t>Daudzdzīvokļu dzīvojamo māju  jumta seguma hidroizolācijas darbi</t>
    </r>
  </si>
  <si>
    <t>Daudzdzīvokļu dzīvojamās mājas jumta seguma  hidroizolācijas darbi Meža ielā 5</t>
  </si>
  <si>
    <t>Daudzdzīvokļu dzīvojamās mājas jumta seguma  hidroizolācijas darbi vienai ēkas sekcijai Meža ielā 9</t>
  </si>
  <si>
    <t>Daudzdzīvokļu dzīvojamās mājas jumta seguma daļas hidroizolācijas darbi Meža ielā 12</t>
  </si>
  <si>
    <t xml:space="preserve">Kopā </t>
  </si>
  <si>
    <t xml:space="preserve">PVN  21 % </t>
  </si>
  <si>
    <t>Parapeta skārda apdare  (12,5m*0,8m)</t>
  </si>
  <si>
    <t xml:space="preserve">Skārda lāseņu  nomaiņa  un jaunu uzstādīšana  ēkas ieejas jumtiņiem un lodžijām, jumta malai </t>
  </si>
  <si>
    <r>
      <t>ruberoīda apakšklājs V</t>
    </r>
    <r>
      <rPr>
        <sz val="12"/>
        <color indexed="8"/>
        <rFont val="Calibri"/>
        <family val="1"/>
      </rPr>
      <t xml:space="preserve">illa Tex TOP EPP 3,5 (vai analogs) (15 % virs plaknes laukuma) </t>
    </r>
  </si>
  <si>
    <r>
      <t xml:space="preserve">ruberoīda virsklājs  Villa Tex TOP EKP 4,5 </t>
    </r>
    <r>
      <rPr>
        <sz val="12"/>
        <color indexed="8"/>
        <rFont val="Calibri"/>
        <family val="1"/>
      </rPr>
      <t xml:space="preserve">(vai analogs) (15 % virs plaknes laukuma) </t>
    </r>
  </si>
  <si>
    <t xml:space="preserve">Cinkotā skārda līstes (fasādes  un lodžiju un ieejas jumtiņu  hidroizolācijas materiāla salaiduma vietā) izgatavošana un uzstādīšana </t>
  </si>
  <si>
    <t xml:space="preserve">Jumta virsmas (tai skaitā lodžijas un ieejas jumtiņi) attīrīšana (daļēja vecā seguma demontāža  un sagatavošana gruntēšanai </t>
  </si>
  <si>
    <r>
      <t xml:space="preserve">ruberoīda virsklājs  Villa Tex TOP EKP 4,5 </t>
    </r>
    <r>
      <rPr>
        <sz val="12"/>
        <color indexed="8"/>
        <rFont val="Calibri"/>
        <family val="1"/>
      </rPr>
      <t xml:space="preserve">(vai analogs) (15 % virs plaknes laukuma ) </t>
    </r>
  </si>
  <si>
    <t>Divu jumta parsegumu paneļu,  divu lodžiju  un kāpņutelpas  ieejas jumtiņu  attīrīšana (daļēja vecā seguma demontāža  un sagatavošana gruntēšanai )</t>
  </si>
  <si>
    <t xml:space="preserve">Skārda lāseņu  nomaiņa  un jaunu uzstādīšana lodžijām un  ēkas ieejas jumtiņam. </t>
  </si>
  <si>
    <t>Divu lodžiju jumtiņu  apdare ar cikoto skārdu (valcprofīls)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</si>
</sst>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\-??_);_(@_)"/>
    <numFmt numFmtId="171" formatCode="_-* #,##0.00_-;\-* #,##0.00_-;_-* \-??_-;_-@_-"/>
    <numFmt numFmtId="172" formatCode="_-[$€-2]\ * #,##0.00_-;\-[$€-2]\ * #,##0.00_-;_-[$€-2]\ * \-??_-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Baltic"/>
      <family val="0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vertAlign val="superscript"/>
      <sz val="10"/>
      <name val="Arial"/>
      <family val="2"/>
    </font>
    <font>
      <sz val="12"/>
      <color indexed="8"/>
      <name val="Calibri"/>
      <family val="1"/>
    </font>
    <font>
      <b/>
      <sz val="11"/>
      <name val="Calibri"/>
      <family val="2"/>
    </font>
    <font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ahoma"/>
      <family val="2"/>
    </font>
  </fonts>
  <fills count="5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4" borderId="1" applyNumberFormat="0" applyAlignment="0" applyProtection="0"/>
    <xf numFmtId="0" fontId="49" fillId="45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46" borderId="2" applyNumberFormat="0" applyAlignment="0" applyProtection="0"/>
    <xf numFmtId="0" fontId="51" fillId="47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" fillId="12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6" fillId="15" borderId="1" applyNumberFormat="0" applyAlignment="0" applyProtection="0"/>
    <xf numFmtId="0" fontId="57" fillId="49" borderId="2" applyNumberFormat="0" applyAlignment="0" applyProtection="0"/>
    <xf numFmtId="0" fontId="7" fillId="44" borderId="7" applyNumberFormat="0" applyAlignment="0" applyProtection="0"/>
    <xf numFmtId="0" fontId="8" fillId="0" borderId="8" applyNumberFormat="0" applyFill="0" applyAlignment="0" applyProtection="0"/>
    <xf numFmtId="0" fontId="5" fillId="12" borderId="0" applyNumberFormat="0" applyBorder="0" applyAlignment="0" applyProtection="0"/>
    <xf numFmtId="0" fontId="58" fillId="0" borderId="9" applyNumberFormat="0" applyFill="0" applyAlignment="0" applyProtection="0"/>
    <xf numFmtId="0" fontId="9" fillId="50" borderId="0" applyNumberFormat="0" applyBorder="0" applyAlignment="0" applyProtection="0"/>
    <xf numFmtId="0" fontId="59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60" fillId="46" borderId="11" applyNumberFormat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3" borderId="12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54" borderId="13" applyNumberFormat="0" applyAlignment="0" applyProtection="0"/>
    <xf numFmtId="0" fontId="15" fillId="0" borderId="14" applyNumberFormat="0" applyFill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97" applyFont="1" applyFill="1" applyAlignment="1">
      <alignment vertical="center"/>
      <protection/>
    </xf>
    <xf numFmtId="0" fontId="26" fillId="0" borderId="0" xfId="97" applyFont="1" applyFill="1" applyAlignment="1">
      <alignment vertical="center"/>
      <protection/>
    </xf>
    <xf numFmtId="0" fontId="25" fillId="0" borderId="19" xfId="97" applyFont="1" applyFill="1" applyBorder="1" applyAlignment="1">
      <alignment horizontal="center" vertical="center" textRotation="90" wrapText="1"/>
      <protection/>
    </xf>
    <xf numFmtId="0" fontId="27" fillId="0" borderId="20" xfId="97" applyFont="1" applyFill="1" applyBorder="1" applyAlignment="1">
      <alignment horizontal="center" vertical="center" textRotation="90" wrapText="1"/>
      <protection/>
    </xf>
    <xf numFmtId="0" fontId="25" fillId="0" borderId="20" xfId="97" applyFont="1" applyFill="1" applyBorder="1" applyAlignment="1">
      <alignment horizontal="center" vertical="center" textRotation="90" wrapText="1"/>
      <protection/>
    </xf>
    <xf numFmtId="0" fontId="25" fillId="0" borderId="21" xfId="97" applyFont="1" applyFill="1" applyBorder="1" applyAlignment="1">
      <alignment horizontal="center" vertical="center" textRotation="90" wrapText="1"/>
      <protection/>
    </xf>
    <xf numFmtId="0" fontId="26" fillId="0" borderId="22" xfId="97" applyFont="1" applyFill="1" applyBorder="1" applyAlignment="1">
      <alignment horizontal="center" vertical="center" wrapText="1"/>
      <protection/>
    </xf>
    <xf numFmtId="0" fontId="10" fillId="27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173" fontId="0" fillId="0" borderId="22" xfId="0" applyNumberFormat="1" applyFont="1" applyFill="1" applyBorder="1" applyAlignment="1">
      <alignment horizontal="center" vertical="center" shrinkToFit="1"/>
    </xf>
    <xf numFmtId="4" fontId="0" fillId="0" borderId="22" xfId="100" applyNumberFormat="1" applyFont="1" applyFill="1" applyBorder="1" applyAlignment="1">
      <alignment horizontal="center" vertical="center" shrinkToFit="1"/>
      <protection/>
    </xf>
    <xf numFmtId="4" fontId="0" fillId="0" borderId="22" xfId="0" applyNumberFormat="1" applyFont="1" applyFill="1" applyBorder="1" applyAlignment="1">
      <alignment horizontal="center" vertical="center" shrinkToFit="1"/>
    </xf>
    <xf numFmtId="4" fontId="0" fillId="0" borderId="22" xfId="102" applyNumberFormat="1" applyFont="1" applyFill="1" applyBorder="1" applyAlignment="1">
      <alignment horizontal="center" vertical="center" shrinkToFit="1"/>
      <protection/>
    </xf>
    <xf numFmtId="4" fontId="0" fillId="0" borderId="22" xfId="112" applyNumberFormat="1" applyFont="1" applyFill="1" applyBorder="1" applyAlignment="1">
      <alignment horizontal="center" vertical="center" shrinkToFit="1"/>
      <protection/>
    </xf>
    <xf numFmtId="0" fontId="0" fillId="0" borderId="0" xfId="108" applyFont="1" applyFill="1" applyAlignment="1">
      <alignment vertical="center"/>
      <protection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right" vertical="center" wrapText="1"/>
    </xf>
    <xf numFmtId="4" fontId="0" fillId="0" borderId="22" xfId="107" applyNumberFormat="1" applyFont="1" applyFill="1" applyBorder="1" applyAlignment="1">
      <alignment horizontal="center" vertical="center"/>
      <protection/>
    </xf>
    <xf numFmtId="2" fontId="0" fillId="0" borderId="22" xfId="107" applyNumberFormat="1" applyFont="1" applyFill="1" applyBorder="1" applyAlignment="1">
      <alignment horizontal="center" vertical="center" wrapText="1"/>
      <protection/>
    </xf>
    <xf numFmtId="2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0" fontId="10" fillId="0" borderId="0" xfId="97" applyFont="1" applyFill="1" applyAlignment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shrinkToFit="1"/>
    </xf>
    <xf numFmtId="2" fontId="0" fillId="0" borderId="0" xfId="0" applyNumberFormat="1" applyFont="1" applyFill="1" applyBorder="1" applyAlignment="1">
      <alignment horizontal="center" vertical="center" shrinkToFit="1"/>
    </xf>
    <xf numFmtId="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0" fillId="0" borderId="0" xfId="71" applyNumberFormat="1" applyFont="1" applyFill="1" applyBorder="1" applyAlignment="1" applyProtection="1">
      <alignment horizontal="center" vertical="center" shrinkToFit="1"/>
      <protection/>
    </xf>
    <xf numFmtId="2" fontId="0" fillId="0" borderId="0" xfId="0" applyNumberFormat="1" applyFont="1" applyFill="1" applyBorder="1" applyAlignment="1" applyProtection="1">
      <alignment horizontal="center" vertical="center" shrinkToFit="1"/>
      <protection/>
    </xf>
    <xf numFmtId="4" fontId="0" fillId="0" borderId="0" xfId="0" applyNumberFormat="1" applyFont="1" applyFill="1" applyBorder="1" applyAlignment="1">
      <alignment horizontal="center" vertical="center" shrinkToFit="1"/>
    </xf>
    <xf numFmtId="0" fontId="25" fillId="0" borderId="22" xfId="97" applyFont="1" applyFill="1" applyBorder="1" applyAlignment="1">
      <alignment horizontal="center" vertical="center" wrapText="1"/>
      <protection/>
    </xf>
    <xf numFmtId="0" fontId="0" fillId="0" borderId="24" xfId="0" applyBorder="1" applyAlignment="1" quotePrefix="1">
      <alignment horizontal="left" wrapText="1"/>
    </xf>
    <xf numFmtId="0" fontId="0" fillId="0" borderId="23" xfId="0" applyFont="1" applyFill="1" applyBorder="1" applyAlignment="1">
      <alignment horizontal="center" vertical="center" wrapText="1"/>
    </xf>
    <xf numFmtId="0" fontId="22" fillId="0" borderId="25" xfId="0" applyFont="1" applyBorder="1" applyAlignment="1" quotePrefix="1">
      <alignment horizontal="center"/>
    </xf>
    <xf numFmtId="4" fontId="0" fillId="0" borderId="19" xfId="108" applyNumberFormat="1" applyFont="1" applyFill="1" applyBorder="1" applyAlignment="1">
      <alignment vertical="center" wrapText="1"/>
      <protection/>
    </xf>
    <xf numFmtId="0" fontId="22" fillId="0" borderId="0" xfId="108" applyFont="1" applyFill="1" applyAlignment="1">
      <alignment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22" fillId="55" borderId="24" xfId="0" applyFont="1" applyFill="1" applyBorder="1" applyAlignment="1">
      <alignment horizontal="center" vertical="center" wrapText="1"/>
    </xf>
    <xf numFmtId="4" fontId="0" fillId="0" borderId="21" xfId="112" applyNumberFormat="1" applyFont="1" applyFill="1" applyBorder="1" applyAlignment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1" xfId="107" applyNumberFormat="1" applyFont="1" applyFill="1" applyBorder="1" applyAlignment="1">
      <alignment horizontal="center" vertical="center" wrapText="1"/>
      <protection/>
    </xf>
    <xf numFmtId="2" fontId="0" fillId="0" borderId="21" xfId="107" applyNumberFormat="1" applyFont="1" applyFill="1" applyBorder="1" applyAlignment="1">
      <alignment horizontal="center" vertical="center" wrapText="1"/>
      <protection/>
    </xf>
    <xf numFmtId="4" fontId="0" fillId="0" borderId="26" xfId="112" applyNumberFormat="1" applyFont="1" applyFill="1" applyBorder="1" applyAlignment="1">
      <alignment horizontal="center" vertical="center" shrinkToFit="1"/>
      <protection/>
    </xf>
    <xf numFmtId="4" fontId="0" fillId="56" borderId="27" xfId="112" applyNumberFormat="1" applyFont="1" applyFill="1" applyBorder="1" applyAlignment="1">
      <alignment horizontal="center" vertical="center" shrinkToFit="1"/>
      <protection/>
    </xf>
    <xf numFmtId="4" fontId="0" fillId="56" borderId="26" xfId="112" applyNumberFormat="1" applyFont="1" applyFill="1" applyBorder="1" applyAlignment="1">
      <alignment horizontal="center" vertical="center" shrinkToFit="1"/>
      <protection/>
    </xf>
    <xf numFmtId="4" fontId="0" fillId="56" borderId="28" xfId="112" applyNumberFormat="1" applyFont="1" applyFill="1" applyBorder="1" applyAlignment="1">
      <alignment horizontal="center" vertical="center" shrinkToFit="1"/>
      <protection/>
    </xf>
    <xf numFmtId="4" fontId="0" fillId="56" borderId="22" xfId="112" applyNumberFormat="1" applyFont="1" applyFill="1" applyBorder="1" applyAlignment="1">
      <alignment horizontal="center" vertical="center" shrinkToFit="1"/>
      <protection/>
    </xf>
    <xf numFmtId="0" fontId="22" fillId="55" borderId="25" xfId="0" applyFont="1" applyFill="1" applyBorder="1" applyAlignment="1">
      <alignment horizontal="center"/>
    </xf>
    <xf numFmtId="4" fontId="30" fillId="55" borderId="24" xfId="0" applyNumberFormat="1" applyFont="1" applyFill="1" applyBorder="1" applyAlignment="1">
      <alignment/>
    </xf>
    <xf numFmtId="4" fontId="22" fillId="55" borderId="21" xfId="112" applyNumberFormat="1" applyFont="1" applyFill="1" applyBorder="1" applyAlignment="1">
      <alignment horizontal="center" vertical="center" shrinkToFit="1"/>
      <protection/>
    </xf>
    <xf numFmtId="4" fontId="22" fillId="0" borderId="26" xfId="112" applyNumberFormat="1" applyFont="1" applyFill="1" applyBorder="1" applyAlignment="1">
      <alignment horizontal="center" vertical="center" shrinkToFit="1"/>
      <protection/>
    </xf>
    <xf numFmtId="4" fontId="22" fillId="0" borderId="22" xfId="112" applyNumberFormat="1" applyFont="1" applyFill="1" applyBorder="1" applyAlignment="1">
      <alignment horizontal="center" vertical="center" shrinkToFit="1"/>
      <protection/>
    </xf>
    <xf numFmtId="4" fontId="22" fillId="55" borderId="22" xfId="112" applyNumberFormat="1" applyFont="1" applyFill="1" applyBorder="1" applyAlignment="1">
      <alignment horizontal="center" vertical="center" shrinkToFit="1"/>
      <protection/>
    </xf>
    <xf numFmtId="0" fontId="31" fillId="0" borderId="0" xfId="98" applyFont="1" applyFill="1" applyBorder="1" applyAlignment="1" applyProtection="1">
      <alignment/>
      <protection hidden="1" locked="0"/>
    </xf>
    <xf numFmtId="0" fontId="31" fillId="0" borderId="0" xfId="98" applyFont="1" applyFill="1" applyBorder="1" applyAlignment="1" applyProtection="1">
      <alignment horizontal="center"/>
      <protection hidden="1" locked="0"/>
    </xf>
    <xf numFmtId="0" fontId="32" fillId="0" borderId="0" xfId="0" applyFont="1" applyAlignment="1">
      <alignment/>
    </xf>
    <xf numFmtId="0" fontId="31" fillId="0" borderId="0" xfId="98" applyFont="1" applyFill="1" applyBorder="1" applyAlignment="1" applyProtection="1">
      <alignment horizontal="right"/>
      <protection hidden="1" locked="0"/>
    </xf>
    <xf numFmtId="49" fontId="34" fillId="0" borderId="0" xfId="98" applyNumberFormat="1" applyFont="1" applyAlignment="1">
      <alignment horizontal="left" vertical="center"/>
      <protection/>
    </xf>
    <xf numFmtId="0" fontId="31" fillId="0" borderId="0" xfId="98" applyFont="1" applyFill="1" applyAlignment="1">
      <alignment/>
      <protection/>
    </xf>
    <xf numFmtId="0" fontId="31" fillId="0" borderId="0" xfId="98" applyFont="1" applyFill="1" applyAlignment="1" applyProtection="1">
      <alignment/>
      <protection hidden="1" locked="0"/>
    </xf>
    <xf numFmtId="0" fontId="31" fillId="0" borderId="0" xfId="98" applyFont="1" applyAlignment="1" applyProtection="1">
      <alignment horizontal="center"/>
      <protection hidden="1" locked="0"/>
    </xf>
    <xf numFmtId="0" fontId="31" fillId="0" borderId="0" xfId="98" applyFont="1" applyAlignment="1" applyProtection="1">
      <alignment horizontal="center"/>
      <protection hidden="1" locked="0"/>
    </xf>
    <xf numFmtId="0" fontId="31" fillId="0" borderId="0" xfId="98" applyFont="1" applyAlignment="1" applyProtection="1">
      <alignment horizontal="right"/>
      <protection hidden="1" locked="0"/>
    </xf>
    <xf numFmtId="0" fontId="31" fillId="0" borderId="0" xfId="98" applyFont="1" applyAlignment="1" applyProtection="1">
      <alignment/>
      <protection hidden="1" locked="0"/>
    </xf>
    <xf numFmtId="49" fontId="35" fillId="0" borderId="0" xfId="98" applyNumberFormat="1" applyFont="1" applyAlignment="1">
      <alignment horizontal="left" vertical="center"/>
      <protection/>
    </xf>
    <xf numFmtId="0" fontId="36" fillId="0" borderId="0" xfId="98" applyFont="1" applyFill="1" applyAlignment="1">
      <alignment/>
      <protection/>
    </xf>
    <xf numFmtId="49" fontId="35" fillId="0" borderId="0" xfId="0" applyNumberFormat="1" applyFont="1" applyAlignment="1">
      <alignment horizontal="left" vertical="center"/>
    </xf>
    <xf numFmtId="0" fontId="31" fillId="0" borderId="0" xfId="0" applyFont="1" applyFill="1" applyAlignment="1" applyProtection="1">
      <alignment/>
      <protection hidden="1" locked="0"/>
    </xf>
    <xf numFmtId="49" fontId="35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right" vertical="center"/>
    </xf>
    <xf numFmtId="49" fontId="34" fillId="0" borderId="0" xfId="0" applyNumberFormat="1" applyFont="1" applyAlignment="1">
      <alignment horizontal="left" vertical="center"/>
    </xf>
    <xf numFmtId="0" fontId="36" fillId="0" borderId="0" xfId="98" applyFont="1" applyAlignment="1" applyProtection="1">
      <alignment/>
      <protection hidden="1" locked="0"/>
    </xf>
    <xf numFmtId="0" fontId="31" fillId="0" borderId="0" xfId="98" applyFont="1" applyAlignment="1" applyProtection="1">
      <alignment/>
      <protection hidden="1" locked="0"/>
    </xf>
    <xf numFmtId="0" fontId="36" fillId="0" borderId="0" xfId="98" applyFont="1" applyAlignment="1" applyProtection="1">
      <alignment horizontal="center"/>
      <protection hidden="1" locked="0"/>
    </xf>
    <xf numFmtId="0" fontId="31" fillId="0" borderId="0" xfId="98" applyFont="1" applyFill="1" applyAlignment="1" applyProtection="1">
      <alignment/>
      <protection hidden="1" locked="0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/>
    </xf>
    <xf numFmtId="0" fontId="64" fillId="0" borderId="0" xfId="98" applyFont="1" applyFill="1" applyBorder="1" applyAlignment="1" applyProtection="1">
      <alignment horizontal="center"/>
      <protection hidden="1" locked="0"/>
    </xf>
    <xf numFmtId="0" fontId="37" fillId="0" borderId="0" xfId="98" applyFont="1" applyFill="1" applyBorder="1" applyAlignment="1" applyProtection="1">
      <alignment/>
      <protection hidden="1" locked="0"/>
    </xf>
    <xf numFmtId="0" fontId="38" fillId="0" borderId="0" xfId="98" applyFont="1" applyFill="1" applyBorder="1" applyAlignment="1" applyProtection="1">
      <alignment horizontal="center"/>
      <protection hidden="1" locked="0"/>
    </xf>
    <xf numFmtId="0" fontId="37" fillId="0" borderId="0" xfId="98" applyFont="1" applyFill="1" applyBorder="1" applyAlignment="1" applyProtection="1">
      <alignment horizontal="center"/>
      <protection hidden="1" locked="0"/>
    </xf>
    <xf numFmtId="0" fontId="37" fillId="0" borderId="0" xfId="98" applyFont="1" applyFill="1" applyBorder="1" applyAlignment="1" applyProtection="1">
      <alignment horizontal="right"/>
      <protection hidden="1" locked="0"/>
    </xf>
    <xf numFmtId="4" fontId="0" fillId="55" borderId="22" xfId="107" applyNumberFormat="1" applyFont="1" applyFill="1" applyBorder="1" applyAlignment="1">
      <alignment horizontal="center" vertical="center"/>
      <protection/>
    </xf>
    <xf numFmtId="2" fontId="0" fillId="55" borderId="22" xfId="107" applyNumberFormat="1" applyFont="1" applyFill="1" applyBorder="1" applyAlignment="1">
      <alignment horizontal="center" vertical="center" wrapText="1"/>
      <protection/>
    </xf>
    <xf numFmtId="4" fontId="0" fillId="55" borderId="22" xfId="100" applyNumberFormat="1" applyFont="1" applyFill="1" applyBorder="1" applyAlignment="1">
      <alignment horizontal="center" vertical="center" shrinkToFit="1"/>
      <protection/>
    </xf>
    <xf numFmtId="4" fontId="0" fillId="55" borderId="22" xfId="0" applyNumberFormat="1" applyFont="1" applyFill="1" applyBorder="1" applyAlignment="1">
      <alignment horizontal="center" vertical="center" shrinkToFit="1"/>
    </xf>
    <xf numFmtId="4" fontId="0" fillId="55" borderId="22" xfId="112" applyNumberFormat="1" applyFont="1" applyFill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4" fontId="0" fillId="0" borderId="19" xfId="108" applyNumberFormat="1" applyFont="1" applyFill="1" applyBorder="1" applyAlignment="1">
      <alignment horizontal="left" vertical="center" wrapText="1"/>
      <protection/>
    </xf>
    <xf numFmtId="0" fontId="0" fillId="0" borderId="24" xfId="97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vertical="top" wrapText="1"/>
    </xf>
    <xf numFmtId="0" fontId="39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1" xfId="0" applyFont="1" applyBorder="1" applyAlignment="1">
      <alignment horizontal="left" vertical="top" wrapText="1"/>
    </xf>
    <xf numFmtId="0" fontId="0" fillId="0" borderId="30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24" xfId="0" applyFont="1" applyBorder="1" applyAlignment="1">
      <alignment horizontal="center" vertical="top"/>
    </xf>
    <xf numFmtId="0" fontId="22" fillId="0" borderId="24" xfId="0" applyFont="1" applyBorder="1" applyAlignment="1">
      <alignment horizontal="right" vertical="top" wrapText="1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32" xfId="0" applyFont="1" applyBorder="1" applyAlignment="1">
      <alignment horizontal="right" vertical="top" wrapText="1"/>
    </xf>
    <xf numFmtId="4" fontId="0" fillId="0" borderId="33" xfId="0" applyNumberFormat="1" applyFont="1" applyBorder="1" applyAlignment="1">
      <alignment vertical="top" wrapText="1"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0" fontId="22" fillId="0" borderId="34" xfId="0" applyFont="1" applyBorder="1" applyAlignment="1">
      <alignment horizontal="right" vertical="top" wrapText="1"/>
    </xf>
    <xf numFmtId="4" fontId="22" fillId="0" borderId="24" xfId="0" applyNumberFormat="1" applyFont="1" applyBorder="1" applyAlignment="1">
      <alignment vertical="top" wrapText="1"/>
    </xf>
    <xf numFmtId="0" fontId="0" fillId="0" borderId="35" xfId="0" applyBorder="1" applyAlignment="1" quotePrefix="1">
      <alignment horizontal="left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108" applyFont="1" applyFill="1" applyBorder="1" applyAlignment="1">
      <alignment horizontal="center" vertical="center"/>
      <protection/>
    </xf>
    <xf numFmtId="4" fontId="0" fillId="0" borderId="36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vertical="top"/>
    </xf>
    <xf numFmtId="4" fontId="22" fillId="0" borderId="25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top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40" fillId="0" borderId="0" xfId="0" applyFont="1" applyAlignment="1">
      <alignment vertical="top"/>
    </xf>
    <xf numFmtId="0" fontId="22" fillId="0" borderId="24" xfId="0" applyFont="1" applyBorder="1" applyAlignment="1">
      <alignment horizontal="left" vertical="center" wrapText="1"/>
    </xf>
    <xf numFmtId="0" fontId="64" fillId="0" borderId="0" xfId="98" applyFont="1" applyFill="1" applyBorder="1" applyAlignment="1" applyProtection="1">
      <alignment/>
      <protection hidden="1" locked="0"/>
    </xf>
    <xf numFmtId="0" fontId="64" fillId="0" borderId="0" xfId="98" applyFont="1" applyFill="1" applyBorder="1" applyAlignment="1" applyProtection="1">
      <alignment horizontal="right"/>
      <protection hidden="1" locked="0"/>
    </xf>
    <xf numFmtId="0" fontId="36" fillId="0" borderId="0" xfId="98" applyFont="1" applyFill="1" applyBorder="1" applyAlignment="1" applyProtection="1">
      <alignment/>
      <protection hidden="1" locked="0"/>
    </xf>
    <xf numFmtId="0" fontId="36" fillId="0" borderId="0" xfId="98" applyFont="1" applyFill="1" applyBorder="1" applyAlignment="1" applyProtection="1">
      <alignment horizontal="center"/>
      <protection hidden="1" locked="0"/>
    </xf>
    <xf numFmtId="0" fontId="32" fillId="0" borderId="0" xfId="0" applyFont="1" applyAlignment="1">
      <alignment horizontal="center" wrapText="1"/>
    </xf>
    <xf numFmtId="0" fontId="30" fillId="55" borderId="25" xfId="0" applyFont="1" applyFill="1" applyBorder="1" applyAlignment="1">
      <alignment horizontal="right"/>
    </xf>
    <xf numFmtId="0" fontId="30" fillId="55" borderId="37" xfId="0" applyFont="1" applyFill="1" applyBorder="1" applyAlignment="1">
      <alignment horizontal="right"/>
    </xf>
    <xf numFmtId="0" fontId="30" fillId="55" borderId="35" xfId="0" applyFont="1" applyFill="1" applyBorder="1" applyAlignment="1">
      <alignment horizontal="right"/>
    </xf>
    <xf numFmtId="0" fontId="30" fillId="0" borderId="24" xfId="0" applyFont="1" applyBorder="1" applyAlignment="1">
      <alignment horizontal="right"/>
    </xf>
    <xf numFmtId="0" fontId="25" fillId="0" borderId="22" xfId="97" applyFont="1" applyFill="1" applyBorder="1" applyAlignment="1">
      <alignment horizontal="center" vertical="center" textRotation="90" wrapText="1"/>
      <protection/>
    </xf>
    <xf numFmtId="0" fontId="25" fillId="0" borderId="21" xfId="97" applyFont="1" applyFill="1" applyBorder="1" applyAlignment="1">
      <alignment horizontal="center" vertical="center" wrapText="1"/>
      <protection/>
    </xf>
    <xf numFmtId="0" fontId="24" fillId="27" borderId="3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 horizontal="center" vertical="center"/>
    </xf>
    <xf numFmtId="0" fontId="22" fillId="55" borderId="24" xfId="0" applyFont="1" applyFill="1" applyBorder="1" applyAlignment="1" quotePrefix="1">
      <alignment horizontal="right"/>
    </xf>
    <xf numFmtId="0" fontId="0" fillId="55" borderId="24" xfId="0" applyFill="1" applyBorder="1" applyAlignment="1">
      <alignment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left" vertical="top"/>
    </xf>
    <xf numFmtId="0" fontId="22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0" fontId="24" fillId="27" borderId="25" xfId="0" applyFont="1" applyFill="1" applyBorder="1" applyAlignment="1">
      <alignment horizontal="center" vertical="center"/>
    </xf>
    <xf numFmtId="0" fontId="24" fillId="27" borderId="37" xfId="0" applyFont="1" applyFill="1" applyBorder="1" applyAlignment="1">
      <alignment horizontal="center" vertical="center"/>
    </xf>
    <xf numFmtId="0" fontId="24" fillId="27" borderId="35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textRotation="90" wrapText="1"/>
    </xf>
    <xf numFmtId="0" fontId="40" fillId="0" borderId="0" xfId="0" applyFont="1" applyAlignment="1">
      <alignment horizontal="center" vertical="top"/>
    </xf>
    <xf numFmtId="0" fontId="0" fillId="0" borderId="30" xfId="0" applyFont="1" applyBorder="1" applyAlignment="1">
      <alignment horizontal="center" vertical="center" textRotation="90"/>
    </xf>
    <xf numFmtId="0" fontId="0" fillId="0" borderId="33" xfId="0" applyFont="1" applyBorder="1" applyAlignment="1">
      <alignment horizontal="center" vertical="center" textRotation="90"/>
    </xf>
    <xf numFmtId="0" fontId="0" fillId="57" borderId="30" xfId="0" applyFont="1" applyFill="1" applyBorder="1" applyAlignment="1">
      <alignment horizontal="center" vertical="center" textRotation="90"/>
    </xf>
    <xf numFmtId="0" fontId="0" fillId="57" borderId="33" xfId="0" applyFont="1" applyFill="1" applyBorder="1" applyAlignment="1">
      <alignment horizontal="center" vertical="center" textRotation="90"/>
    </xf>
    <xf numFmtId="0" fontId="0" fillId="57" borderId="30" xfId="0" applyFont="1" applyFill="1" applyBorder="1" applyAlignment="1">
      <alignment horizontal="center" vertical="center" wrapText="1"/>
    </xf>
    <xf numFmtId="0" fontId="0" fillId="57" borderId="33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</cellXfs>
  <cellStyles count="125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omma 2" xfId="70"/>
    <cellStyle name="Comma 2 2" xfId="71"/>
    <cellStyle name="Comma 4" xfId="72"/>
    <cellStyle name="Comma 5" xfId="73"/>
    <cellStyle name="Currency" xfId="74"/>
    <cellStyle name="Currency [0]" xfId="75"/>
    <cellStyle name="Euro" xfId="76"/>
    <cellStyle name="Explanatory Text" xfId="77"/>
    <cellStyle name="Good" xfId="78"/>
    <cellStyle name="Good 2" xfId="79"/>
    <cellStyle name="Heading 1" xfId="80"/>
    <cellStyle name="Heading 2" xfId="81"/>
    <cellStyle name="Heading 3" xfId="82"/>
    <cellStyle name="Heading 4" xfId="83"/>
    <cellStyle name="Ievade" xfId="84"/>
    <cellStyle name="Input" xfId="85"/>
    <cellStyle name="Izvade" xfId="86"/>
    <cellStyle name="Kopsumma" xfId="87"/>
    <cellStyle name="Labs" xfId="88"/>
    <cellStyle name="Linked Cell" xfId="89"/>
    <cellStyle name="Neitrāls" xfId="90"/>
    <cellStyle name="Neutral" xfId="91"/>
    <cellStyle name="Normal 10 4" xfId="92"/>
    <cellStyle name="Normal 11" xfId="93"/>
    <cellStyle name="Normal 12" xfId="94"/>
    <cellStyle name="Normal 12 2" xfId="95"/>
    <cellStyle name="Normal 12 4" xfId="96"/>
    <cellStyle name="Normal 2" xfId="97"/>
    <cellStyle name="Normal 2 2" xfId="98"/>
    <cellStyle name="Normal 2 2 2" xfId="99"/>
    <cellStyle name="Normal 2 3" xfId="100"/>
    <cellStyle name="Normal 2_Klaipedas_94" xfId="101"/>
    <cellStyle name="Normal 3" xfId="102"/>
    <cellStyle name="Normal 3 2" xfId="103"/>
    <cellStyle name="Normal 38" xfId="104"/>
    <cellStyle name="Normal 4" xfId="105"/>
    <cellStyle name="Normal 4 2" xfId="106"/>
    <cellStyle name="Normal 5" xfId="107"/>
    <cellStyle name="Normal 5 2" xfId="108"/>
    <cellStyle name="Normal 6" xfId="109"/>
    <cellStyle name="Normal 6 2" xfId="110"/>
    <cellStyle name="Normal 7" xfId="111"/>
    <cellStyle name="Normal_AD-SLIMNICA" xfId="112"/>
    <cellStyle name="Nosaukums" xfId="113"/>
    <cellStyle name="Note" xfId="114"/>
    <cellStyle name="Output" xfId="115"/>
    <cellStyle name="Parastais 2" xfId="116"/>
    <cellStyle name="Parastais_Lapa2" xfId="117"/>
    <cellStyle name="Paskaidrojošs teksts" xfId="118"/>
    <cellStyle name="Pārbaudes šūna" xfId="119"/>
    <cellStyle name="Percent" xfId="120"/>
    <cellStyle name="Percent 2" xfId="121"/>
    <cellStyle name="Piezīme" xfId="122"/>
    <cellStyle name="Saistītā šūna" xfId="123"/>
    <cellStyle name="Slikts" xfId="124"/>
    <cellStyle name="Stils 1" xfId="125"/>
    <cellStyle name="Style 1" xfId="126"/>
    <cellStyle name="Style 1 1" xfId="127"/>
    <cellStyle name="TableStyleLight1" xfId="128"/>
    <cellStyle name="Title" xfId="129"/>
    <cellStyle name="Total" xfId="130"/>
    <cellStyle name="Virsraksts 1" xfId="131"/>
    <cellStyle name="Virsraksts 2" xfId="132"/>
    <cellStyle name="Virsraksts 3" xfId="133"/>
    <cellStyle name="Virsraksts 4" xfId="134"/>
    <cellStyle name="Warning Text" xfId="135"/>
    <cellStyle name="Обычный_Gulbene siltinashana kor" xfId="136"/>
    <cellStyle name="Стиль 1" xfId="137"/>
    <cellStyle name="Финансовый_Gulbene siltinashana kor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Agroprojekts\My%20Documents\APREKINIs\_FORMULAS\potreblenie_voda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dijs\dati%20(s)\DOCUME~1\XPUSER~1\LOCALS~1\Temp\Rar$DI00.344\Tame%20Graudu%2020%20-%2023.12.2009%20AVK%20bez%20siltinasa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вет"/>
      <sheetName val="Расчет по СНиП(пример)"/>
      <sheetName val="Расчет по СНиП(пример душ)"/>
      <sheetName val="Расчет по СНиП(общ)"/>
      <sheetName val="al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urs"/>
      <sheetName val="pask"/>
      <sheetName val="K"/>
      <sheetName val="KPDV"/>
      <sheetName val="A-1"/>
      <sheetName val="A-2"/>
      <sheetName val="A-3;6;9"/>
      <sheetName val="A-4;7;10"/>
      <sheetName val="A-5;8;11"/>
      <sheetName val="A-12"/>
      <sheetName val="A-13;55"/>
      <sheetName val="A-14;26;28;40;56"/>
      <sheetName val="A-15;16;29;30;43"/>
      <sheetName val="A-17;19;20;22;23;25;31;34;"/>
      <sheetName val="A-18;21;24;32;35;38"/>
      <sheetName val="A-27;41"/>
      <sheetName val="A-44"/>
      <sheetName val="A-45;48;51"/>
      <sheetName val="A-46;49;52"/>
      <sheetName val="A-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Q46"/>
  <sheetViews>
    <sheetView zoomScalePageLayoutView="0" workbookViewId="0" topLeftCell="A7">
      <selection activeCell="S20" sqref="S20"/>
    </sheetView>
  </sheetViews>
  <sheetFormatPr defaultColWidth="9.140625" defaultRowHeight="12.75"/>
  <cols>
    <col min="1" max="1" width="5.00390625" style="1" customWidth="1"/>
    <col min="2" max="2" width="41.8515625" style="1" customWidth="1"/>
    <col min="3" max="3" width="7.7109375" style="1" customWidth="1"/>
    <col min="4" max="4" width="9.140625" style="1" customWidth="1"/>
    <col min="5" max="7" width="9.00390625" style="1" customWidth="1"/>
    <col min="8" max="9" width="6.8515625" style="1" customWidth="1"/>
    <col min="10" max="14" width="9.00390625" style="1" customWidth="1"/>
    <col min="15" max="15" width="13.28125" style="1" customWidth="1"/>
    <col min="16" max="16384" width="9.140625" style="1" customWidth="1"/>
  </cols>
  <sheetData>
    <row r="1" spans="4:15" s="61" customFormat="1" ht="28.5" customHeight="1">
      <c r="D1" s="149" t="s">
        <v>38</v>
      </c>
      <c r="E1" s="62"/>
      <c r="F1" s="62"/>
      <c r="G1" s="62"/>
      <c r="H1" s="62"/>
      <c r="I1" s="62"/>
      <c r="J1" s="62"/>
      <c r="K1" s="62"/>
      <c r="L1" s="62"/>
      <c r="M1" s="86" t="s">
        <v>31</v>
      </c>
      <c r="N1" s="62"/>
      <c r="O1" s="62"/>
    </row>
    <row r="2" spans="1:17" s="61" customFormat="1" ht="31.5" customHeight="1">
      <c r="A2" s="151" t="s">
        <v>60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62"/>
      <c r="Q2" s="64"/>
    </row>
    <row r="3" spans="1:17" s="61" customFormat="1" ht="15.75">
      <c r="A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4"/>
    </row>
    <row r="4" spans="1:17" s="61" customFormat="1" ht="15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s="71" customFormat="1" ht="15">
      <c r="A5" s="65"/>
      <c r="B5" s="66"/>
      <c r="C5" s="67"/>
      <c r="D5" s="67"/>
      <c r="E5" s="68"/>
      <c r="F5" s="68" t="s">
        <v>69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70"/>
    </row>
    <row r="6" spans="1:17" s="71" customFormat="1" ht="15">
      <c r="A6" s="72"/>
      <c r="B6" s="73"/>
      <c r="C6" s="74"/>
      <c r="D6" s="75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s="71" customFormat="1" ht="15">
      <c r="A7" s="76" t="s">
        <v>48</v>
      </c>
      <c r="B7" s="76"/>
      <c r="C7" s="76"/>
      <c r="D7" s="77"/>
      <c r="E7" s="68"/>
      <c r="F7" s="68"/>
      <c r="G7" s="68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s="71" customFormat="1" ht="15">
      <c r="A8" s="72"/>
      <c r="B8" s="73"/>
      <c r="C8" s="78"/>
      <c r="D8" s="79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17" s="71" customFormat="1" ht="15">
      <c r="A9" s="80" t="s">
        <v>52</v>
      </c>
      <c r="B9" s="80"/>
      <c r="C9" s="80"/>
      <c r="D9" s="81"/>
      <c r="E9" s="81"/>
      <c r="F9" s="81"/>
      <c r="G9" s="68"/>
      <c r="H9" s="69"/>
      <c r="I9" s="82"/>
      <c r="J9" s="69"/>
      <c r="K9" s="69"/>
      <c r="L9" s="69"/>
      <c r="M9" s="69"/>
      <c r="N9" s="69"/>
      <c r="O9" s="69"/>
      <c r="P9" s="69"/>
      <c r="Q9" s="70"/>
    </row>
    <row r="10" spans="1:14" s="71" customFormat="1" ht="15">
      <c r="A10" s="83"/>
      <c r="B10" s="83"/>
      <c r="C10" s="83"/>
      <c r="D10" s="83"/>
      <c r="E10" s="69"/>
      <c r="F10" s="69"/>
      <c r="G10" s="69"/>
      <c r="H10" s="69"/>
      <c r="J10" s="69"/>
      <c r="K10" s="69"/>
      <c r="L10" s="69"/>
      <c r="M10" s="69"/>
      <c r="N10" s="69"/>
    </row>
    <row r="11" spans="1:17" s="85" customFormat="1" ht="15.75">
      <c r="A11" s="163" t="s">
        <v>50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1:17" s="85" customFormat="1" ht="15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17" s="85" customFormat="1" ht="15.75">
      <c r="A13" s="163" t="s">
        <v>53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17" s="85" customFormat="1" ht="15.7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s="85" customFormat="1" ht="33.75">
      <c r="A15" s="156" t="s">
        <v>0</v>
      </c>
      <c r="B15" s="157" t="s">
        <v>2</v>
      </c>
      <c r="C15" s="156" t="s">
        <v>3</v>
      </c>
      <c r="D15" s="156" t="s">
        <v>4</v>
      </c>
      <c r="E15" s="37" t="s">
        <v>5</v>
      </c>
      <c r="F15" s="37"/>
      <c r="G15" s="37"/>
      <c r="H15" s="37"/>
      <c r="I15" s="37"/>
      <c r="J15" s="37"/>
      <c r="K15" s="37" t="s">
        <v>6</v>
      </c>
      <c r="L15" s="37"/>
      <c r="M15" s="37"/>
      <c r="N15" s="37"/>
      <c r="O15" s="37"/>
      <c r="P15" s="2"/>
      <c r="Q15" s="2"/>
    </row>
    <row r="16" spans="1:15" s="2" customFormat="1" ht="48.75" customHeight="1">
      <c r="A16" s="156"/>
      <c r="B16" s="157"/>
      <c r="C16" s="156"/>
      <c r="D16" s="156"/>
      <c r="E16" s="3" t="s">
        <v>7</v>
      </c>
      <c r="F16" s="4" t="s">
        <v>8</v>
      </c>
      <c r="G16" s="5" t="s">
        <v>9</v>
      </c>
      <c r="H16" s="6" t="s">
        <v>10</v>
      </c>
      <c r="I16" s="6" t="s">
        <v>11</v>
      </c>
      <c r="J16" s="5" t="s">
        <v>12</v>
      </c>
      <c r="K16" s="3" t="s">
        <v>13</v>
      </c>
      <c r="L16" s="5" t="s">
        <v>9</v>
      </c>
      <c r="M16" s="6" t="s">
        <v>10</v>
      </c>
      <c r="N16" s="6" t="s">
        <v>11</v>
      </c>
      <c r="O16" s="3" t="s">
        <v>14</v>
      </c>
    </row>
    <row r="17" spans="1:15" s="2" customFormat="1" ht="11.2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</row>
    <row r="18" spans="1:15" s="9" customFormat="1" ht="15.75">
      <c r="A18" s="8"/>
      <c r="B18" s="158" t="s">
        <v>1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</row>
    <row r="19" spans="1:15" s="18" customFormat="1" ht="58.5" customHeight="1">
      <c r="A19" s="10">
        <v>1</v>
      </c>
      <c r="B19" s="96" t="s">
        <v>85</v>
      </c>
      <c r="C19" s="12" t="s">
        <v>15</v>
      </c>
      <c r="D19" s="13">
        <v>843</v>
      </c>
      <c r="E19" s="14"/>
      <c r="F19" s="15"/>
      <c r="G19" s="15">
        <f>E19*F19</f>
        <v>0</v>
      </c>
      <c r="H19" s="16"/>
      <c r="I19" s="16"/>
      <c r="J19" s="16">
        <f aca="true" t="shared" si="0" ref="J19:J31">I19+H19+G19</f>
        <v>0</v>
      </c>
      <c r="K19" s="17">
        <f aca="true" t="shared" si="1" ref="K19:K31">D19*E19</f>
        <v>0</v>
      </c>
      <c r="L19" s="17">
        <f aca="true" t="shared" si="2" ref="L19:L31">D19*G19</f>
        <v>0</v>
      </c>
      <c r="M19" s="17">
        <f aca="true" t="shared" si="3" ref="M19:M31">H19*D19</f>
        <v>0</v>
      </c>
      <c r="N19" s="17">
        <f aca="true" t="shared" si="4" ref="N19:N31">D19*I19</f>
        <v>0</v>
      </c>
      <c r="O19" s="17">
        <f aca="true" t="shared" si="5" ref="O19:O32">L19+M19+N19</f>
        <v>0</v>
      </c>
    </row>
    <row r="20" spans="1:15" s="18" customFormat="1" ht="72.75" customHeight="1">
      <c r="A20" s="10">
        <v>2</v>
      </c>
      <c r="B20" s="97" t="s">
        <v>21</v>
      </c>
      <c r="C20" s="12" t="s">
        <v>15</v>
      </c>
      <c r="D20" s="13">
        <v>3</v>
      </c>
      <c r="E20" s="14"/>
      <c r="F20" s="15"/>
      <c r="G20" s="15">
        <f aca="true" t="shared" si="6" ref="G20:G31">E20*F20</f>
        <v>0</v>
      </c>
      <c r="H20" s="16"/>
      <c r="I20" s="16"/>
      <c r="J20" s="16">
        <f t="shared" si="0"/>
        <v>0</v>
      </c>
      <c r="K20" s="17">
        <f t="shared" si="1"/>
        <v>0</v>
      </c>
      <c r="L20" s="17">
        <f t="shared" si="2"/>
        <v>0</v>
      </c>
      <c r="M20" s="17">
        <f t="shared" si="3"/>
        <v>0</v>
      </c>
      <c r="N20" s="17">
        <f t="shared" si="4"/>
        <v>0</v>
      </c>
      <c r="O20" s="17">
        <f t="shared" si="5"/>
        <v>0</v>
      </c>
    </row>
    <row r="21" spans="1:15" s="18" customFormat="1" ht="30.75" customHeight="1">
      <c r="A21" s="10">
        <v>3</v>
      </c>
      <c r="B21" s="97" t="s">
        <v>22</v>
      </c>
      <c r="C21" s="12" t="s">
        <v>15</v>
      </c>
      <c r="D21" s="13">
        <v>843</v>
      </c>
      <c r="E21" s="14"/>
      <c r="F21" s="15"/>
      <c r="G21" s="15">
        <f t="shared" si="6"/>
        <v>0</v>
      </c>
      <c r="H21" s="16"/>
      <c r="I21" s="16"/>
      <c r="J21" s="16">
        <f t="shared" si="0"/>
        <v>0</v>
      </c>
      <c r="K21" s="17">
        <f t="shared" si="1"/>
        <v>0</v>
      </c>
      <c r="L21" s="17">
        <f t="shared" si="2"/>
        <v>0</v>
      </c>
      <c r="M21" s="17">
        <f t="shared" si="3"/>
        <v>0</v>
      </c>
      <c r="N21" s="17">
        <f t="shared" si="4"/>
        <v>0</v>
      </c>
      <c r="O21" s="17">
        <f t="shared" si="5"/>
        <v>0</v>
      </c>
    </row>
    <row r="22" spans="1:15" s="18" customFormat="1" ht="23.25" customHeight="1">
      <c r="A22" s="10"/>
      <c r="B22" s="20" t="s">
        <v>16</v>
      </c>
      <c r="C22" s="12" t="s">
        <v>17</v>
      </c>
      <c r="D22" s="13">
        <f>D21*0.3</f>
        <v>252.9</v>
      </c>
      <c r="E22" s="93"/>
      <c r="F22" s="94"/>
      <c r="G22" s="94"/>
      <c r="H22" s="16"/>
      <c r="I22" s="16"/>
      <c r="J22" s="16">
        <f t="shared" si="0"/>
        <v>0</v>
      </c>
      <c r="K22" s="95"/>
      <c r="L22" s="95"/>
      <c r="M22" s="17">
        <f t="shared" si="3"/>
        <v>0</v>
      </c>
      <c r="N22" s="17">
        <f t="shared" si="4"/>
        <v>0</v>
      </c>
      <c r="O22" s="17">
        <f t="shared" si="5"/>
        <v>0</v>
      </c>
    </row>
    <row r="23" spans="1:15" s="18" customFormat="1" ht="42.75" customHeight="1">
      <c r="A23" s="10">
        <v>4</v>
      </c>
      <c r="B23" s="97" t="s">
        <v>37</v>
      </c>
      <c r="C23" s="12" t="s">
        <v>18</v>
      </c>
      <c r="D23" s="13">
        <v>843</v>
      </c>
      <c r="E23" s="21"/>
      <c r="F23" s="22"/>
      <c r="G23" s="15">
        <f t="shared" si="6"/>
        <v>0</v>
      </c>
      <c r="H23" s="22"/>
      <c r="I23" s="22"/>
      <c r="J23" s="16">
        <f t="shared" si="0"/>
        <v>0</v>
      </c>
      <c r="K23" s="17">
        <f t="shared" si="1"/>
        <v>0</v>
      </c>
      <c r="L23" s="17">
        <f t="shared" si="2"/>
        <v>0</v>
      </c>
      <c r="M23" s="17">
        <f t="shared" si="3"/>
        <v>0</v>
      </c>
      <c r="N23" s="17">
        <f t="shared" si="4"/>
        <v>0</v>
      </c>
      <c r="O23" s="17">
        <f t="shared" si="5"/>
        <v>0</v>
      </c>
    </row>
    <row r="24" spans="1:15" s="18" customFormat="1" ht="41.25" customHeight="1">
      <c r="A24" s="10"/>
      <c r="B24" s="24" t="s">
        <v>82</v>
      </c>
      <c r="C24" s="12" t="s">
        <v>18</v>
      </c>
      <c r="D24" s="25">
        <f>D23*1.15</f>
        <v>969.45</v>
      </c>
      <c r="E24" s="91"/>
      <c r="F24" s="92"/>
      <c r="G24" s="94"/>
      <c r="H24" s="23"/>
      <c r="I24" s="22"/>
      <c r="J24" s="16">
        <f t="shared" si="0"/>
        <v>0</v>
      </c>
      <c r="K24" s="95"/>
      <c r="L24" s="95"/>
      <c r="M24" s="17">
        <f t="shared" si="3"/>
        <v>0</v>
      </c>
      <c r="N24" s="17">
        <f t="shared" si="4"/>
        <v>0</v>
      </c>
      <c r="O24" s="17">
        <f t="shared" si="5"/>
        <v>0</v>
      </c>
    </row>
    <row r="25" spans="1:15" s="18" customFormat="1" ht="49.5" customHeight="1">
      <c r="A25" s="10"/>
      <c r="B25" s="24" t="s">
        <v>83</v>
      </c>
      <c r="C25" s="12" t="s">
        <v>18</v>
      </c>
      <c r="D25" s="25">
        <f>D23*1.15</f>
        <v>969.45</v>
      </c>
      <c r="E25" s="91"/>
      <c r="F25" s="92"/>
      <c r="G25" s="94"/>
      <c r="H25" s="23"/>
      <c r="I25" s="22"/>
      <c r="J25" s="16">
        <f t="shared" si="0"/>
        <v>0</v>
      </c>
      <c r="K25" s="95"/>
      <c r="L25" s="95"/>
      <c r="M25" s="17">
        <f t="shared" si="3"/>
        <v>0</v>
      </c>
      <c r="N25" s="17">
        <f t="shared" si="4"/>
        <v>0</v>
      </c>
      <c r="O25" s="17">
        <f t="shared" si="5"/>
        <v>0</v>
      </c>
    </row>
    <row r="26" spans="1:15" s="18" customFormat="1" ht="42.75" customHeight="1">
      <c r="A26" s="10">
        <v>5</v>
      </c>
      <c r="B26" s="96" t="s">
        <v>42</v>
      </c>
      <c r="C26" s="12" t="s">
        <v>41</v>
      </c>
      <c r="D26" s="25">
        <v>16</v>
      </c>
      <c r="E26" s="21"/>
      <c r="F26" s="22"/>
      <c r="G26" s="15">
        <f t="shared" si="6"/>
        <v>0</v>
      </c>
      <c r="H26" s="23"/>
      <c r="I26" s="22"/>
      <c r="J26" s="16">
        <f t="shared" si="0"/>
        <v>0</v>
      </c>
      <c r="K26" s="17">
        <f t="shared" si="1"/>
        <v>0</v>
      </c>
      <c r="L26" s="17">
        <f t="shared" si="2"/>
        <v>0</v>
      </c>
      <c r="M26" s="17">
        <f t="shared" si="3"/>
        <v>0</v>
      </c>
      <c r="N26" s="17">
        <f t="shared" si="4"/>
        <v>0</v>
      </c>
      <c r="O26" s="17">
        <f t="shared" si="5"/>
        <v>0</v>
      </c>
    </row>
    <row r="27" spans="1:15" s="18" customFormat="1" ht="30.75" customHeight="1">
      <c r="A27" s="10">
        <v>6</v>
      </c>
      <c r="B27" s="96" t="s">
        <v>44</v>
      </c>
      <c r="C27" s="12" t="s">
        <v>41</v>
      </c>
      <c r="D27" s="25">
        <v>9</v>
      </c>
      <c r="E27" s="21"/>
      <c r="F27" s="22"/>
      <c r="G27" s="15">
        <f t="shared" si="6"/>
        <v>0</v>
      </c>
      <c r="H27" s="23"/>
      <c r="I27" s="22"/>
      <c r="J27" s="16">
        <f t="shared" si="0"/>
        <v>0</v>
      </c>
      <c r="K27" s="17">
        <f t="shared" si="1"/>
        <v>0</v>
      </c>
      <c r="L27" s="17">
        <f t="shared" si="2"/>
        <v>0</v>
      </c>
      <c r="M27" s="17">
        <f t="shared" si="3"/>
        <v>0</v>
      </c>
      <c r="N27" s="17">
        <f t="shared" si="4"/>
        <v>0</v>
      </c>
      <c r="O27" s="17">
        <f t="shared" si="5"/>
        <v>0</v>
      </c>
    </row>
    <row r="28" spans="1:15" s="18" customFormat="1" ht="17.25" customHeight="1">
      <c r="A28" s="10">
        <v>7</v>
      </c>
      <c r="B28" s="96" t="s">
        <v>24</v>
      </c>
      <c r="C28" s="12" t="s">
        <v>19</v>
      </c>
      <c r="D28" s="25">
        <v>1</v>
      </c>
      <c r="E28" s="21"/>
      <c r="F28" s="22"/>
      <c r="G28" s="15">
        <f t="shared" si="6"/>
        <v>0</v>
      </c>
      <c r="H28" s="22"/>
      <c r="I28" s="22"/>
      <c r="J28" s="16">
        <f t="shared" si="0"/>
        <v>0</v>
      </c>
      <c r="K28" s="17">
        <f t="shared" si="1"/>
        <v>0</v>
      </c>
      <c r="L28" s="17">
        <f t="shared" si="2"/>
        <v>0</v>
      </c>
      <c r="M28" s="17">
        <f t="shared" si="3"/>
        <v>0</v>
      </c>
      <c r="N28" s="17">
        <f t="shared" si="4"/>
        <v>0</v>
      </c>
      <c r="O28" s="17">
        <f t="shared" si="5"/>
        <v>0</v>
      </c>
    </row>
    <row r="29" spans="1:15" s="18" customFormat="1" ht="43.5" customHeight="1">
      <c r="A29" s="10">
        <v>8</v>
      </c>
      <c r="B29" s="98" t="s">
        <v>39</v>
      </c>
      <c r="C29" s="12" t="s">
        <v>20</v>
      </c>
      <c r="D29" s="13">
        <v>202</v>
      </c>
      <c r="E29" s="21"/>
      <c r="F29" s="22"/>
      <c r="G29" s="15">
        <f t="shared" si="6"/>
        <v>0</v>
      </c>
      <c r="H29" s="22"/>
      <c r="I29" s="22"/>
      <c r="J29" s="16">
        <f t="shared" si="0"/>
        <v>0</v>
      </c>
      <c r="K29" s="17">
        <f t="shared" si="1"/>
        <v>0</v>
      </c>
      <c r="L29" s="17">
        <f t="shared" si="2"/>
        <v>0</v>
      </c>
      <c r="M29" s="17">
        <f t="shared" si="3"/>
        <v>0</v>
      </c>
      <c r="N29" s="17">
        <f t="shared" si="4"/>
        <v>0</v>
      </c>
      <c r="O29" s="17">
        <f t="shared" si="5"/>
        <v>0</v>
      </c>
    </row>
    <row r="30" spans="1:15" s="18" customFormat="1" ht="39.75" customHeight="1">
      <c r="A30" s="10">
        <v>9</v>
      </c>
      <c r="B30" s="38" t="s">
        <v>84</v>
      </c>
      <c r="C30" s="12" t="s">
        <v>20</v>
      </c>
      <c r="D30" s="13">
        <v>60</v>
      </c>
      <c r="E30" s="21"/>
      <c r="F30" s="22"/>
      <c r="G30" s="15">
        <f t="shared" si="6"/>
        <v>0</v>
      </c>
      <c r="H30" s="22"/>
      <c r="I30" s="22"/>
      <c r="J30" s="16">
        <f t="shared" si="0"/>
        <v>0</v>
      </c>
      <c r="K30" s="17">
        <f t="shared" si="1"/>
        <v>0</v>
      </c>
      <c r="L30" s="17">
        <f t="shared" si="2"/>
        <v>0</v>
      </c>
      <c r="M30" s="17">
        <f t="shared" si="3"/>
        <v>0</v>
      </c>
      <c r="N30" s="17">
        <f t="shared" si="4"/>
        <v>0</v>
      </c>
      <c r="O30" s="17">
        <f t="shared" si="5"/>
        <v>0</v>
      </c>
    </row>
    <row r="31" spans="1:15" s="18" customFormat="1" ht="37.5" customHeight="1">
      <c r="A31" s="43">
        <v>10</v>
      </c>
      <c r="B31" s="99" t="s">
        <v>25</v>
      </c>
      <c r="C31" s="46" t="s">
        <v>40</v>
      </c>
      <c r="D31" s="47">
        <v>1</v>
      </c>
      <c r="E31" s="48"/>
      <c r="F31" s="49"/>
      <c r="G31" s="15">
        <f t="shared" si="6"/>
        <v>0</v>
      </c>
      <c r="H31" s="49"/>
      <c r="I31" s="49"/>
      <c r="J31" s="16">
        <f t="shared" si="0"/>
        <v>0</v>
      </c>
      <c r="K31" s="45">
        <f t="shared" si="1"/>
        <v>0</v>
      </c>
      <c r="L31" s="45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</row>
    <row r="32" spans="1:15" s="42" customFormat="1" ht="18.75" customHeight="1">
      <c r="A32" s="44">
        <v>11</v>
      </c>
      <c r="B32" s="152" t="s">
        <v>36</v>
      </c>
      <c r="C32" s="153"/>
      <c r="D32" s="153"/>
      <c r="E32" s="153"/>
      <c r="F32" s="153"/>
      <c r="G32" s="153"/>
      <c r="H32" s="153"/>
      <c r="I32" s="153"/>
      <c r="J32" s="154"/>
      <c r="K32" s="56">
        <f>SUM(K19:K31)</f>
        <v>0</v>
      </c>
      <c r="L32" s="56">
        <f>SUM(L19:L31)</f>
        <v>0</v>
      </c>
      <c r="M32" s="56">
        <f>SUM(M19:M31)</f>
        <v>0</v>
      </c>
      <c r="N32" s="56">
        <f>SUM(N19:N31)</f>
        <v>0</v>
      </c>
      <c r="O32" s="57">
        <f t="shared" si="5"/>
        <v>0</v>
      </c>
    </row>
    <row r="33" spans="1:15" s="18" customFormat="1" ht="15.75">
      <c r="A33" s="8"/>
      <c r="B33" s="166" t="s">
        <v>27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8"/>
    </row>
    <row r="34" spans="1:15" s="18" customFormat="1" ht="15">
      <c r="A34" s="39">
        <v>12</v>
      </c>
      <c r="B34" s="155" t="s">
        <v>28</v>
      </c>
      <c r="C34" s="155"/>
      <c r="D34" s="155"/>
      <c r="E34" s="155"/>
      <c r="F34" s="155"/>
      <c r="G34" s="155"/>
      <c r="H34" s="155"/>
      <c r="I34" s="155"/>
      <c r="J34" s="155"/>
      <c r="K34" s="51" t="s">
        <v>29</v>
      </c>
      <c r="L34" s="52"/>
      <c r="M34" s="50" t="e">
        <f>M32*K34</f>
        <v>#VALUE!</v>
      </c>
      <c r="N34" s="54"/>
      <c r="O34" s="58" t="e">
        <f>M34</f>
        <v>#VALUE!</v>
      </c>
    </row>
    <row r="35" spans="1:15" s="18" customFormat="1" ht="15">
      <c r="A35" s="39">
        <v>13</v>
      </c>
      <c r="B35" s="155" t="s">
        <v>26</v>
      </c>
      <c r="C35" s="155"/>
      <c r="D35" s="155"/>
      <c r="E35" s="155"/>
      <c r="F35" s="155"/>
      <c r="G35" s="155"/>
      <c r="H35" s="155"/>
      <c r="I35" s="155"/>
      <c r="J35" s="155"/>
      <c r="K35" s="53" t="s">
        <v>29</v>
      </c>
      <c r="L35" s="54"/>
      <c r="M35" s="54"/>
      <c r="N35" s="54"/>
      <c r="O35" s="59" t="e">
        <f>O32*K35</f>
        <v>#VALUE!</v>
      </c>
    </row>
    <row r="36" spans="1:15" s="18" customFormat="1" ht="12.75">
      <c r="A36" s="40">
        <v>14</v>
      </c>
      <c r="B36" s="164" t="s">
        <v>30</v>
      </c>
      <c r="C36" s="165"/>
      <c r="D36" s="165"/>
      <c r="E36" s="165"/>
      <c r="F36" s="165"/>
      <c r="G36" s="165"/>
      <c r="H36" s="165"/>
      <c r="I36" s="165"/>
      <c r="J36" s="165"/>
      <c r="K36" s="53"/>
      <c r="L36" s="17">
        <f>L32*0.2359</f>
        <v>0</v>
      </c>
      <c r="M36" s="54"/>
      <c r="N36" s="54"/>
      <c r="O36" s="59">
        <f>L36</f>
        <v>0</v>
      </c>
    </row>
    <row r="37" spans="1:15" s="18" customFormat="1" ht="14.25" customHeight="1">
      <c r="A37" s="55">
        <v>15</v>
      </c>
      <c r="B37" s="160" t="s">
        <v>78</v>
      </c>
      <c r="C37" s="161"/>
      <c r="D37" s="161"/>
      <c r="E37" s="161"/>
      <c r="F37" s="161"/>
      <c r="G37" s="161"/>
      <c r="H37" s="161"/>
      <c r="I37" s="161"/>
      <c r="J37" s="161"/>
      <c r="K37" s="53"/>
      <c r="L37" s="54"/>
      <c r="M37" s="54"/>
      <c r="N37" s="54"/>
      <c r="O37" s="60" t="e">
        <f>SUM(O34:O36)+O32</f>
        <v>#VALUE!</v>
      </c>
    </row>
    <row r="38" spans="1:15" s="27" customFormat="1" ht="12.75">
      <c r="A38" s="28"/>
      <c r="B38" s="29"/>
      <c r="C38" s="30"/>
      <c r="D38" s="31"/>
      <c r="E38" s="32"/>
      <c r="F38" s="32"/>
      <c r="G38" s="33"/>
      <c r="H38" s="34"/>
      <c r="I38" s="35"/>
      <c r="J38" s="36"/>
      <c r="K38" s="36"/>
      <c r="L38" s="36"/>
      <c r="M38" s="36"/>
      <c r="N38" s="36"/>
      <c r="O38" s="36"/>
    </row>
    <row r="39" spans="5:17" s="87" customFormat="1" ht="12.75"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2:17" s="87" customFormat="1" ht="12.75">
      <c r="B40" s="87" t="s">
        <v>34</v>
      </c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</row>
    <row r="41" spans="3:17" s="87" customFormat="1" ht="12.75">
      <c r="C41" s="87" t="s">
        <v>43</v>
      </c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0"/>
    </row>
    <row r="42" spans="4:17" s="87" customFormat="1" ht="12.75"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</row>
    <row r="43" spans="4:17" s="87" customFormat="1" ht="12.75"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90"/>
    </row>
    <row r="44" spans="2:17" s="87" customFormat="1" ht="12.75">
      <c r="B44" s="87" t="s">
        <v>35</v>
      </c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</row>
    <row r="45" spans="3:17" s="87" customFormat="1" ht="12.75">
      <c r="C45" s="87" t="s">
        <v>43</v>
      </c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</row>
    <row r="46" spans="5:17" s="87" customFormat="1" ht="12.75"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0"/>
    </row>
  </sheetData>
  <sheetProtection selectLockedCells="1" selectUnlockedCells="1"/>
  <mergeCells count="15">
    <mergeCell ref="B37:J37"/>
    <mergeCell ref="A4:Q4"/>
    <mergeCell ref="A11:Q11"/>
    <mergeCell ref="A13:Q13"/>
    <mergeCell ref="B35:J35"/>
    <mergeCell ref="B36:J36"/>
    <mergeCell ref="B33:O33"/>
    <mergeCell ref="A2:O2"/>
    <mergeCell ref="B32:J32"/>
    <mergeCell ref="B34:J34"/>
    <mergeCell ref="A15:A16"/>
    <mergeCell ref="B15:B16"/>
    <mergeCell ref="C15:C16"/>
    <mergeCell ref="D15:D16"/>
    <mergeCell ref="B18:O18"/>
  </mergeCells>
  <printOptions/>
  <pageMargins left="0.28" right="0.7480314960629921" top="0.32" bottom="0.4724409448818898" header="0.31" footer="0.2362204724409449"/>
  <pageSetup horizontalDpi="300" verticalDpi="3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22">
      <selection activeCell="B24" sqref="B24"/>
    </sheetView>
  </sheetViews>
  <sheetFormatPr defaultColWidth="9.140625" defaultRowHeight="12.75"/>
  <cols>
    <col min="1" max="1" width="5.00390625" style="1" customWidth="1"/>
    <col min="2" max="2" width="38.8515625" style="1" customWidth="1"/>
    <col min="3" max="3" width="10.00390625" style="1" customWidth="1"/>
    <col min="4" max="4" width="9.140625" style="1" customWidth="1"/>
    <col min="5" max="7" width="9.00390625" style="1" customWidth="1"/>
    <col min="8" max="9" width="6.8515625" style="1" customWidth="1"/>
    <col min="10" max="14" width="9.00390625" style="1" customWidth="1"/>
    <col min="15" max="15" width="10.7109375" style="1" customWidth="1"/>
    <col min="16" max="16384" width="9.140625" style="1" customWidth="1"/>
  </cols>
  <sheetData>
    <row r="1" spans="4:15" s="61" customFormat="1" ht="28.5" customHeight="1">
      <c r="D1" s="149" t="s">
        <v>38</v>
      </c>
      <c r="E1" s="62"/>
      <c r="F1" s="62"/>
      <c r="G1" s="62"/>
      <c r="H1" s="62"/>
      <c r="I1" s="62"/>
      <c r="J1" s="62"/>
      <c r="K1" s="62"/>
      <c r="L1" s="62"/>
      <c r="M1" s="86" t="s">
        <v>31</v>
      </c>
      <c r="N1" s="62"/>
      <c r="O1" s="62"/>
    </row>
    <row r="2" spans="1:17" s="61" customFormat="1" ht="31.5" customHeight="1">
      <c r="A2" s="151" t="s">
        <v>58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62"/>
      <c r="Q2" s="64"/>
    </row>
    <row r="3" spans="1:17" s="61" customFormat="1" ht="15.75">
      <c r="A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4"/>
    </row>
    <row r="4" spans="1:17" s="61" customFormat="1" ht="15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s="71" customFormat="1" ht="15">
      <c r="A5" s="65"/>
      <c r="B5" s="66"/>
      <c r="C5" s="67"/>
      <c r="D5" s="67"/>
      <c r="E5" s="68"/>
      <c r="F5" s="68" t="s">
        <v>70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70"/>
    </row>
    <row r="6" spans="1:17" s="71" customFormat="1" ht="15">
      <c r="A6" s="72"/>
      <c r="B6" s="73"/>
      <c r="C6" s="74"/>
      <c r="D6" s="75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s="71" customFormat="1" ht="15">
      <c r="A7" s="76" t="s">
        <v>55</v>
      </c>
      <c r="B7" s="76"/>
      <c r="C7" s="76"/>
      <c r="D7" s="77"/>
      <c r="E7" s="68"/>
      <c r="F7" s="68"/>
      <c r="G7" s="68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s="71" customFormat="1" ht="15">
      <c r="A8" s="72"/>
      <c r="B8" s="73"/>
      <c r="C8" s="78"/>
      <c r="D8" s="79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17" s="71" customFormat="1" ht="15">
      <c r="A9" s="80" t="s">
        <v>56</v>
      </c>
      <c r="B9" s="80"/>
      <c r="C9" s="80"/>
      <c r="D9" s="81"/>
      <c r="E9" s="81"/>
      <c r="F9" s="81"/>
      <c r="G9" s="68"/>
      <c r="H9" s="69"/>
      <c r="I9" s="82"/>
      <c r="J9" s="69"/>
      <c r="K9" s="69"/>
      <c r="L9" s="69"/>
      <c r="M9" s="69"/>
      <c r="N9" s="69"/>
      <c r="O9" s="69"/>
      <c r="P9" s="69"/>
      <c r="Q9" s="70"/>
    </row>
    <row r="10" spans="1:14" s="71" customFormat="1" ht="15">
      <c r="A10" s="83"/>
      <c r="B10" s="83"/>
      <c r="C10" s="83"/>
      <c r="D10" s="83"/>
      <c r="E10" s="69"/>
      <c r="F10" s="69"/>
      <c r="G10" s="69"/>
      <c r="H10" s="69"/>
      <c r="J10" s="69"/>
      <c r="K10" s="69"/>
      <c r="L10" s="69"/>
      <c r="M10" s="69"/>
      <c r="N10" s="69"/>
    </row>
    <row r="11" spans="1:17" s="85" customFormat="1" ht="15.75">
      <c r="A11" s="163" t="s">
        <v>49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1:17" s="85" customFormat="1" ht="15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17" s="85" customFormat="1" ht="15.75">
      <c r="A13" s="163" t="s">
        <v>33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17" s="85" customFormat="1" ht="15.7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s="85" customFormat="1" ht="33.75">
      <c r="A15" s="156" t="s">
        <v>0</v>
      </c>
      <c r="B15" s="157" t="s">
        <v>2</v>
      </c>
      <c r="C15" s="156" t="s">
        <v>3</v>
      </c>
      <c r="D15" s="156" t="s">
        <v>4</v>
      </c>
      <c r="E15" s="37" t="s">
        <v>5</v>
      </c>
      <c r="F15" s="37"/>
      <c r="G15" s="37"/>
      <c r="H15" s="37"/>
      <c r="I15" s="37"/>
      <c r="J15" s="37"/>
      <c r="K15" s="37" t="s">
        <v>6</v>
      </c>
      <c r="L15" s="37"/>
      <c r="M15" s="37"/>
      <c r="N15" s="37"/>
      <c r="O15" s="37"/>
      <c r="P15" s="2"/>
      <c r="Q15" s="2"/>
    </row>
    <row r="16" spans="1:15" s="2" customFormat="1" ht="48.75" customHeight="1">
      <c r="A16" s="156"/>
      <c r="B16" s="157"/>
      <c r="C16" s="156"/>
      <c r="D16" s="156"/>
      <c r="E16" s="3" t="s">
        <v>7</v>
      </c>
      <c r="F16" s="4" t="s">
        <v>8</v>
      </c>
      <c r="G16" s="5" t="s">
        <v>9</v>
      </c>
      <c r="H16" s="6" t="s">
        <v>10</v>
      </c>
      <c r="I16" s="6" t="s">
        <v>11</v>
      </c>
      <c r="J16" s="5" t="s">
        <v>12</v>
      </c>
      <c r="K16" s="3" t="s">
        <v>13</v>
      </c>
      <c r="L16" s="5" t="s">
        <v>9</v>
      </c>
      <c r="M16" s="6" t="s">
        <v>10</v>
      </c>
      <c r="N16" s="6" t="s">
        <v>11</v>
      </c>
      <c r="O16" s="3" t="s">
        <v>14</v>
      </c>
    </row>
    <row r="17" spans="1:15" s="2" customFormat="1" ht="11.2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</row>
    <row r="18" spans="1:15" s="9" customFormat="1" ht="15.75">
      <c r="A18" s="8"/>
      <c r="B18" s="158" t="s">
        <v>1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</row>
    <row r="19" spans="1:15" s="18" customFormat="1" ht="66" customHeight="1">
      <c r="A19" s="10">
        <v>1</v>
      </c>
      <c r="B19" s="11" t="s">
        <v>85</v>
      </c>
      <c r="C19" s="12" t="s">
        <v>15</v>
      </c>
      <c r="D19" s="13">
        <v>283</v>
      </c>
      <c r="E19" s="14"/>
      <c r="F19" s="15"/>
      <c r="G19" s="15">
        <f>E19*F19</f>
        <v>0</v>
      </c>
      <c r="H19" s="16"/>
      <c r="I19" s="16"/>
      <c r="J19" s="16">
        <f aca="true" t="shared" si="0" ref="J19:J31">I19+H19+G19</f>
        <v>0</v>
      </c>
      <c r="K19" s="17">
        <f aca="true" t="shared" si="1" ref="K19:K31">D19*E19</f>
        <v>0</v>
      </c>
      <c r="L19" s="17">
        <f aca="true" t="shared" si="2" ref="L19:L31">D19*G19</f>
        <v>0</v>
      </c>
      <c r="M19" s="17">
        <f aca="true" t="shared" si="3" ref="M19:M31">H19*D19</f>
        <v>0</v>
      </c>
      <c r="N19" s="17">
        <f aca="true" t="shared" si="4" ref="N19:N31">D19*I19</f>
        <v>0</v>
      </c>
      <c r="O19" s="17">
        <f aca="true" t="shared" si="5" ref="O19:O32">L19+M19+N19</f>
        <v>0</v>
      </c>
    </row>
    <row r="20" spans="1:15" s="18" customFormat="1" ht="30" customHeight="1">
      <c r="A20" s="10">
        <v>2</v>
      </c>
      <c r="B20" s="19" t="s">
        <v>45</v>
      </c>
      <c r="C20" s="12" t="s">
        <v>15</v>
      </c>
      <c r="D20" s="13">
        <v>283</v>
      </c>
      <c r="E20" s="14"/>
      <c r="F20" s="15"/>
      <c r="G20" s="15">
        <f aca="true" t="shared" si="6" ref="G20:G31">E20*F20</f>
        <v>0</v>
      </c>
      <c r="H20" s="16"/>
      <c r="I20" s="16"/>
      <c r="J20" s="16">
        <f t="shared" si="0"/>
        <v>0</v>
      </c>
      <c r="K20" s="17">
        <f t="shared" si="1"/>
        <v>0</v>
      </c>
      <c r="L20" s="17">
        <f t="shared" si="2"/>
        <v>0</v>
      </c>
      <c r="M20" s="17">
        <f t="shared" si="3"/>
        <v>0</v>
      </c>
      <c r="N20" s="17">
        <f t="shared" si="4"/>
        <v>0</v>
      </c>
      <c r="O20" s="17">
        <f t="shared" si="5"/>
        <v>0</v>
      </c>
    </row>
    <row r="21" spans="1:15" s="18" customFormat="1" ht="28.5" customHeight="1">
      <c r="A21" s="10"/>
      <c r="B21" s="20" t="s">
        <v>16</v>
      </c>
      <c r="C21" s="12" t="s">
        <v>17</v>
      </c>
      <c r="D21" s="13">
        <f>D20*0.3</f>
        <v>84.9</v>
      </c>
      <c r="E21" s="93"/>
      <c r="F21" s="94"/>
      <c r="G21" s="94"/>
      <c r="H21" s="16"/>
      <c r="I21" s="16"/>
      <c r="J21" s="16">
        <f t="shared" si="0"/>
        <v>0</v>
      </c>
      <c r="K21" s="95"/>
      <c r="L21" s="95"/>
      <c r="M21" s="17">
        <f t="shared" si="3"/>
        <v>0</v>
      </c>
      <c r="N21" s="17">
        <f t="shared" si="4"/>
        <v>0</v>
      </c>
      <c r="O21" s="17">
        <f t="shared" si="5"/>
        <v>0</v>
      </c>
    </row>
    <row r="22" spans="1:15" s="18" customFormat="1" ht="42.75" customHeight="1">
      <c r="A22" s="10">
        <v>3</v>
      </c>
      <c r="B22" s="19" t="s">
        <v>37</v>
      </c>
      <c r="C22" s="12" t="s">
        <v>18</v>
      </c>
      <c r="D22" s="13">
        <v>283</v>
      </c>
      <c r="E22" s="21"/>
      <c r="F22" s="22"/>
      <c r="G22" s="15">
        <f t="shared" si="6"/>
        <v>0</v>
      </c>
      <c r="H22" s="22"/>
      <c r="I22" s="22"/>
      <c r="J22" s="16">
        <f t="shared" si="0"/>
        <v>0</v>
      </c>
      <c r="K22" s="17">
        <f t="shared" si="1"/>
        <v>0</v>
      </c>
      <c r="L22" s="17">
        <f t="shared" si="2"/>
        <v>0</v>
      </c>
      <c r="M22" s="17">
        <f t="shared" si="3"/>
        <v>0</v>
      </c>
      <c r="N22" s="17">
        <f t="shared" si="4"/>
        <v>0</v>
      </c>
      <c r="O22" s="17">
        <f t="shared" si="5"/>
        <v>0</v>
      </c>
    </row>
    <row r="23" spans="1:15" s="18" customFormat="1" ht="39" customHeight="1">
      <c r="A23" s="10"/>
      <c r="B23" s="24" t="s">
        <v>82</v>
      </c>
      <c r="C23" s="12" t="s">
        <v>18</v>
      </c>
      <c r="D23" s="25">
        <f>D22*1.15</f>
        <v>325.45</v>
      </c>
      <c r="E23" s="91"/>
      <c r="F23" s="92"/>
      <c r="G23" s="94"/>
      <c r="H23" s="23"/>
      <c r="I23" s="22"/>
      <c r="J23" s="16">
        <f t="shared" si="0"/>
        <v>0</v>
      </c>
      <c r="K23" s="95"/>
      <c r="L23" s="95"/>
      <c r="M23" s="17">
        <f t="shared" si="3"/>
        <v>0</v>
      </c>
      <c r="N23" s="17">
        <f t="shared" si="4"/>
        <v>0</v>
      </c>
      <c r="O23" s="17">
        <f t="shared" si="5"/>
        <v>0</v>
      </c>
    </row>
    <row r="24" spans="1:15" s="18" customFormat="1" ht="51.75" customHeight="1">
      <c r="A24" s="10"/>
      <c r="B24" s="24" t="s">
        <v>86</v>
      </c>
      <c r="C24" s="12" t="s">
        <v>18</v>
      </c>
      <c r="D24" s="25">
        <f>D22*1.15</f>
        <v>325.45</v>
      </c>
      <c r="E24" s="91"/>
      <c r="F24" s="92"/>
      <c r="G24" s="94"/>
      <c r="H24" s="23"/>
      <c r="I24" s="22"/>
      <c r="J24" s="16">
        <f t="shared" si="0"/>
        <v>0</v>
      </c>
      <c r="K24" s="95"/>
      <c r="L24" s="95"/>
      <c r="M24" s="17">
        <f t="shared" si="3"/>
        <v>0</v>
      </c>
      <c r="N24" s="17">
        <f t="shared" si="4"/>
        <v>0</v>
      </c>
      <c r="O24" s="17">
        <f t="shared" si="5"/>
        <v>0</v>
      </c>
    </row>
    <row r="25" spans="1:15" s="18" customFormat="1" ht="48" customHeight="1">
      <c r="A25" s="10">
        <v>4</v>
      </c>
      <c r="B25" s="24" t="s">
        <v>46</v>
      </c>
      <c r="C25" s="12" t="s">
        <v>41</v>
      </c>
      <c r="D25" s="25">
        <v>6</v>
      </c>
      <c r="E25" s="21"/>
      <c r="F25" s="22"/>
      <c r="G25" s="15">
        <f t="shared" si="6"/>
        <v>0</v>
      </c>
      <c r="H25" s="23"/>
      <c r="I25" s="22"/>
      <c r="J25" s="16">
        <f t="shared" si="0"/>
        <v>0</v>
      </c>
      <c r="K25" s="17">
        <f t="shared" si="1"/>
        <v>0</v>
      </c>
      <c r="L25" s="17">
        <f t="shared" si="2"/>
        <v>0</v>
      </c>
      <c r="M25" s="17">
        <f t="shared" si="3"/>
        <v>0</v>
      </c>
      <c r="N25" s="17">
        <f t="shared" si="4"/>
        <v>0</v>
      </c>
      <c r="O25" s="17">
        <f t="shared" si="5"/>
        <v>0</v>
      </c>
    </row>
    <row r="26" spans="1:15" s="18" customFormat="1" ht="17.25" customHeight="1">
      <c r="A26" s="10">
        <v>5</v>
      </c>
      <c r="B26" s="24" t="s">
        <v>24</v>
      </c>
      <c r="C26" s="12" t="s">
        <v>19</v>
      </c>
      <c r="D26" s="25">
        <v>1</v>
      </c>
      <c r="E26" s="21"/>
      <c r="F26" s="22"/>
      <c r="G26" s="15">
        <f t="shared" si="6"/>
        <v>0</v>
      </c>
      <c r="H26" s="22"/>
      <c r="I26" s="22"/>
      <c r="J26" s="16">
        <f t="shared" si="0"/>
        <v>0</v>
      </c>
      <c r="K26" s="17">
        <f t="shared" si="1"/>
        <v>0</v>
      </c>
      <c r="L26" s="17">
        <f t="shared" si="2"/>
        <v>0</v>
      </c>
      <c r="M26" s="17">
        <f t="shared" si="3"/>
        <v>0</v>
      </c>
      <c r="N26" s="17">
        <f t="shared" si="4"/>
        <v>0</v>
      </c>
      <c r="O26" s="17">
        <f t="shared" si="5"/>
        <v>0</v>
      </c>
    </row>
    <row r="27" spans="1:15" s="18" customFormat="1" ht="25.5" customHeight="1">
      <c r="A27" s="10">
        <v>6</v>
      </c>
      <c r="B27" s="96" t="s">
        <v>44</v>
      </c>
      <c r="C27" s="12" t="s">
        <v>41</v>
      </c>
      <c r="D27" s="25">
        <v>3</v>
      </c>
      <c r="E27" s="21"/>
      <c r="F27" s="22"/>
      <c r="G27" s="15">
        <f t="shared" si="6"/>
        <v>0</v>
      </c>
      <c r="H27" s="23"/>
      <c r="I27" s="22"/>
      <c r="J27" s="16">
        <f t="shared" si="0"/>
        <v>0</v>
      </c>
      <c r="K27" s="17">
        <f t="shared" si="1"/>
        <v>0</v>
      </c>
      <c r="L27" s="17">
        <f t="shared" si="2"/>
        <v>0</v>
      </c>
      <c r="M27" s="17">
        <f t="shared" si="3"/>
        <v>0</v>
      </c>
      <c r="N27" s="17">
        <f t="shared" si="4"/>
        <v>0</v>
      </c>
      <c r="O27" s="17">
        <f t="shared" si="5"/>
        <v>0</v>
      </c>
    </row>
    <row r="28" spans="1:15" s="18" customFormat="1" ht="19.5" customHeight="1">
      <c r="A28" s="10">
        <v>7</v>
      </c>
      <c r="B28" s="100" t="s">
        <v>80</v>
      </c>
      <c r="C28" s="12" t="s">
        <v>19</v>
      </c>
      <c r="D28" s="25">
        <v>1</v>
      </c>
      <c r="E28" s="21"/>
      <c r="F28" s="22"/>
      <c r="G28" s="15">
        <f t="shared" si="6"/>
        <v>0</v>
      </c>
      <c r="H28" s="22"/>
      <c r="I28" s="22"/>
      <c r="J28" s="16">
        <f t="shared" si="0"/>
        <v>0</v>
      </c>
      <c r="K28" s="17">
        <f t="shared" si="1"/>
        <v>0</v>
      </c>
      <c r="L28" s="17">
        <f t="shared" si="2"/>
        <v>0</v>
      </c>
      <c r="M28" s="17">
        <f t="shared" si="3"/>
        <v>0</v>
      </c>
      <c r="N28" s="17">
        <f t="shared" si="4"/>
        <v>0</v>
      </c>
      <c r="O28" s="17">
        <f t="shared" si="5"/>
        <v>0</v>
      </c>
    </row>
    <row r="29" spans="1:15" s="18" customFormat="1" ht="43.5" customHeight="1">
      <c r="A29" s="43">
        <v>8</v>
      </c>
      <c r="B29" s="26" t="s">
        <v>81</v>
      </c>
      <c r="C29" s="12" t="s">
        <v>20</v>
      </c>
      <c r="D29" s="13">
        <v>94</v>
      </c>
      <c r="E29" s="21"/>
      <c r="F29" s="22"/>
      <c r="G29" s="15">
        <f t="shared" si="6"/>
        <v>0</v>
      </c>
      <c r="H29" s="22"/>
      <c r="I29" s="22"/>
      <c r="J29" s="16">
        <f t="shared" si="0"/>
        <v>0</v>
      </c>
      <c r="K29" s="17">
        <f t="shared" si="1"/>
        <v>0</v>
      </c>
      <c r="L29" s="17">
        <f t="shared" si="2"/>
        <v>0</v>
      </c>
      <c r="M29" s="17">
        <f t="shared" si="3"/>
        <v>0</v>
      </c>
      <c r="N29" s="17">
        <f t="shared" si="4"/>
        <v>0</v>
      </c>
      <c r="O29" s="17">
        <f t="shared" si="5"/>
        <v>0</v>
      </c>
    </row>
    <row r="30" spans="1:15" s="18" customFormat="1" ht="45.75" customHeight="1">
      <c r="A30" s="131">
        <v>9</v>
      </c>
      <c r="B30" s="130" t="s">
        <v>23</v>
      </c>
      <c r="C30" s="12" t="s">
        <v>20</v>
      </c>
      <c r="D30" s="13">
        <v>21.5</v>
      </c>
      <c r="E30" s="21"/>
      <c r="F30" s="22"/>
      <c r="G30" s="15">
        <f t="shared" si="6"/>
        <v>0</v>
      </c>
      <c r="H30" s="22"/>
      <c r="I30" s="22"/>
      <c r="J30" s="16">
        <f t="shared" si="0"/>
        <v>0</v>
      </c>
      <c r="K30" s="17">
        <f t="shared" si="1"/>
        <v>0</v>
      </c>
      <c r="L30" s="17">
        <f t="shared" si="2"/>
        <v>0</v>
      </c>
      <c r="M30" s="17">
        <f t="shared" si="3"/>
        <v>0</v>
      </c>
      <c r="N30" s="17">
        <f t="shared" si="4"/>
        <v>0</v>
      </c>
      <c r="O30" s="17">
        <f t="shared" si="5"/>
        <v>0</v>
      </c>
    </row>
    <row r="31" spans="1:15" s="18" customFormat="1" ht="29.25" customHeight="1">
      <c r="A31" s="132">
        <v>10</v>
      </c>
      <c r="B31" s="41" t="s">
        <v>25</v>
      </c>
      <c r="C31" s="46" t="s">
        <v>40</v>
      </c>
      <c r="D31" s="47">
        <v>1</v>
      </c>
      <c r="E31" s="48"/>
      <c r="F31" s="49"/>
      <c r="G31" s="15">
        <f t="shared" si="6"/>
        <v>0</v>
      </c>
      <c r="H31" s="49"/>
      <c r="I31" s="49"/>
      <c r="J31" s="16">
        <f t="shared" si="0"/>
        <v>0</v>
      </c>
      <c r="K31" s="45">
        <f t="shared" si="1"/>
        <v>0</v>
      </c>
      <c r="L31" s="45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</row>
    <row r="32" spans="1:15" s="42" customFormat="1" ht="18.75" customHeight="1">
      <c r="A32" s="44">
        <v>11</v>
      </c>
      <c r="B32" s="152" t="s">
        <v>36</v>
      </c>
      <c r="C32" s="153"/>
      <c r="D32" s="153"/>
      <c r="E32" s="153"/>
      <c r="F32" s="153"/>
      <c r="G32" s="153"/>
      <c r="H32" s="153"/>
      <c r="I32" s="153"/>
      <c r="J32" s="154"/>
      <c r="K32" s="56">
        <f>SUM(K19:K31)</f>
        <v>0</v>
      </c>
      <c r="L32" s="56">
        <f>SUM(L19:L31)</f>
        <v>0</v>
      </c>
      <c r="M32" s="56">
        <f>SUM(M19:M31)</f>
        <v>0</v>
      </c>
      <c r="N32" s="56">
        <f>SUM(N19:N31)</f>
        <v>0</v>
      </c>
      <c r="O32" s="57">
        <f t="shared" si="5"/>
        <v>0</v>
      </c>
    </row>
    <row r="33" spans="1:15" s="18" customFormat="1" ht="15.75">
      <c r="A33" s="8"/>
      <c r="B33" s="166" t="s">
        <v>27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8"/>
    </row>
    <row r="34" spans="1:15" s="18" customFormat="1" ht="15">
      <c r="A34" s="39">
        <v>12</v>
      </c>
      <c r="B34" s="155" t="s">
        <v>28</v>
      </c>
      <c r="C34" s="155"/>
      <c r="D34" s="155"/>
      <c r="E34" s="155"/>
      <c r="F34" s="155"/>
      <c r="G34" s="155"/>
      <c r="H34" s="155"/>
      <c r="I34" s="155"/>
      <c r="J34" s="155"/>
      <c r="K34" s="51" t="s">
        <v>29</v>
      </c>
      <c r="L34" s="52"/>
      <c r="M34" s="50" t="e">
        <f>M32*K34</f>
        <v>#VALUE!</v>
      </c>
      <c r="N34" s="54"/>
      <c r="O34" s="58" t="e">
        <f>M34</f>
        <v>#VALUE!</v>
      </c>
    </row>
    <row r="35" spans="1:15" s="18" customFormat="1" ht="15">
      <c r="A35" s="39">
        <v>13</v>
      </c>
      <c r="B35" s="155" t="s">
        <v>26</v>
      </c>
      <c r="C35" s="155"/>
      <c r="D35" s="155"/>
      <c r="E35" s="155"/>
      <c r="F35" s="155"/>
      <c r="G35" s="155"/>
      <c r="H35" s="155"/>
      <c r="I35" s="155"/>
      <c r="J35" s="155"/>
      <c r="K35" s="53" t="s">
        <v>29</v>
      </c>
      <c r="L35" s="54"/>
      <c r="M35" s="54"/>
      <c r="N35" s="54"/>
      <c r="O35" s="59" t="e">
        <f>O32*K35</f>
        <v>#VALUE!</v>
      </c>
    </row>
    <row r="36" spans="1:15" s="18" customFormat="1" ht="12.75">
      <c r="A36" s="40">
        <v>14</v>
      </c>
      <c r="B36" s="164" t="s">
        <v>30</v>
      </c>
      <c r="C36" s="165"/>
      <c r="D36" s="165"/>
      <c r="E36" s="165"/>
      <c r="F36" s="165"/>
      <c r="G36" s="165"/>
      <c r="H36" s="165"/>
      <c r="I36" s="165"/>
      <c r="J36" s="165"/>
      <c r="K36" s="53"/>
      <c r="L36" s="17">
        <f>L32*0.2359</f>
        <v>0</v>
      </c>
      <c r="M36" s="54"/>
      <c r="N36" s="54"/>
      <c r="O36" s="59">
        <f>L36</f>
        <v>0</v>
      </c>
    </row>
    <row r="37" spans="1:15" s="18" customFormat="1" ht="14.25" customHeight="1">
      <c r="A37" s="55">
        <v>15</v>
      </c>
      <c r="B37" s="160" t="s">
        <v>78</v>
      </c>
      <c r="C37" s="161"/>
      <c r="D37" s="161"/>
      <c r="E37" s="161"/>
      <c r="F37" s="161"/>
      <c r="G37" s="161"/>
      <c r="H37" s="161"/>
      <c r="I37" s="161"/>
      <c r="J37" s="161"/>
      <c r="K37" s="53"/>
      <c r="L37" s="54"/>
      <c r="M37" s="54"/>
      <c r="N37" s="54"/>
      <c r="O37" s="60" t="e">
        <f>SUM(O34:O36)+O32</f>
        <v>#VALUE!</v>
      </c>
    </row>
    <row r="38" spans="1:15" s="27" customFormat="1" ht="12.75">
      <c r="A38" s="28"/>
      <c r="B38" s="29"/>
      <c r="C38" s="30"/>
      <c r="D38" s="31"/>
      <c r="E38" s="32"/>
      <c r="F38" s="32"/>
      <c r="G38" s="33"/>
      <c r="H38" s="34"/>
      <c r="I38" s="35"/>
      <c r="J38" s="36"/>
      <c r="K38" s="36"/>
      <c r="L38" s="36"/>
      <c r="M38" s="36"/>
      <c r="N38" s="36"/>
      <c r="O38" s="36"/>
    </row>
    <row r="39" spans="2:17" s="87" customFormat="1" ht="12.75">
      <c r="B39" s="87" t="s">
        <v>34</v>
      </c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3:17" s="87" customFormat="1" ht="12.75">
      <c r="C40" s="87" t="s">
        <v>43</v>
      </c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</row>
    <row r="41" spans="4:17" s="87" customFormat="1" ht="12.75"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0"/>
    </row>
    <row r="42" spans="4:17" s="87" customFormat="1" ht="12.75"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</row>
    <row r="43" spans="2:17" s="87" customFormat="1" ht="12.75">
      <c r="B43" s="87" t="s">
        <v>35</v>
      </c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90"/>
    </row>
    <row r="44" spans="3:17" s="87" customFormat="1" ht="12.75">
      <c r="C44" s="87" t="s">
        <v>43</v>
      </c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</row>
    <row r="45" spans="5:17" s="87" customFormat="1" ht="12.75"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</row>
  </sheetData>
  <sheetProtection/>
  <mergeCells count="15">
    <mergeCell ref="A2:O2"/>
    <mergeCell ref="A4:Q4"/>
    <mergeCell ref="A11:Q11"/>
    <mergeCell ref="A13:Q13"/>
    <mergeCell ref="A15:A16"/>
    <mergeCell ref="B15:B16"/>
    <mergeCell ref="C15:C16"/>
    <mergeCell ref="D15:D16"/>
    <mergeCell ref="B35:J35"/>
    <mergeCell ref="B36:J36"/>
    <mergeCell ref="B37:J37"/>
    <mergeCell ref="B18:O18"/>
    <mergeCell ref="B32:J32"/>
    <mergeCell ref="B33:O33"/>
    <mergeCell ref="B34:J34"/>
  </mergeCells>
  <printOptions/>
  <pageMargins left="0.31496062992125984" right="0.35433070866141736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29">
      <selection activeCell="D20" sqref="D20"/>
    </sheetView>
  </sheetViews>
  <sheetFormatPr defaultColWidth="9.140625" defaultRowHeight="12.75"/>
  <cols>
    <col min="1" max="1" width="5.00390625" style="1" customWidth="1"/>
    <col min="2" max="2" width="37.421875" style="1" customWidth="1"/>
    <col min="3" max="3" width="8.140625" style="1" customWidth="1"/>
    <col min="4" max="4" width="8.00390625" style="1" customWidth="1"/>
    <col min="5" max="7" width="9.00390625" style="1" customWidth="1"/>
    <col min="8" max="9" width="6.8515625" style="1" customWidth="1"/>
    <col min="10" max="14" width="9.00390625" style="1" customWidth="1"/>
    <col min="15" max="15" width="10.7109375" style="1" customWidth="1"/>
    <col min="16" max="16384" width="9.140625" style="1" customWidth="1"/>
  </cols>
  <sheetData>
    <row r="1" spans="4:15" s="61" customFormat="1" ht="18" customHeight="1">
      <c r="D1" s="149" t="s">
        <v>38</v>
      </c>
      <c r="E1" s="62"/>
      <c r="F1" s="62"/>
      <c r="G1" s="62"/>
      <c r="H1" s="62"/>
      <c r="I1" s="62"/>
      <c r="J1" s="62"/>
      <c r="K1" s="62"/>
      <c r="L1" s="62"/>
      <c r="M1" s="86" t="s">
        <v>31</v>
      </c>
      <c r="N1" s="62"/>
      <c r="O1" s="62"/>
    </row>
    <row r="2" spans="1:17" s="61" customFormat="1" ht="22.5" customHeight="1">
      <c r="A2" s="151" t="s">
        <v>59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62"/>
      <c r="Q2" s="64"/>
    </row>
    <row r="3" spans="1:17" s="61" customFormat="1" ht="15.75">
      <c r="A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4"/>
    </row>
    <row r="4" spans="1:17" s="61" customFormat="1" ht="15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s="71" customFormat="1" ht="15">
      <c r="A5" s="65"/>
      <c r="B5" s="66"/>
      <c r="C5" s="67"/>
      <c r="D5" s="67"/>
      <c r="E5" s="68"/>
      <c r="F5" s="68" t="s">
        <v>71</v>
      </c>
      <c r="G5" s="68"/>
      <c r="H5" s="69"/>
      <c r="I5" s="69"/>
      <c r="J5" s="69"/>
      <c r="K5" s="69"/>
      <c r="L5" s="69"/>
      <c r="M5" s="69"/>
      <c r="N5" s="69"/>
      <c r="O5" s="69"/>
      <c r="P5" s="69"/>
      <c r="Q5" s="70"/>
    </row>
    <row r="6" spans="1:17" s="71" customFormat="1" ht="15">
      <c r="A6" s="72"/>
      <c r="B6" s="73"/>
      <c r="C6" s="74"/>
      <c r="D6" s="75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s="71" customFormat="1" ht="15">
      <c r="A7" s="76" t="s">
        <v>47</v>
      </c>
      <c r="B7" s="76"/>
      <c r="C7" s="76"/>
      <c r="D7" s="77"/>
      <c r="E7" s="68"/>
      <c r="F7" s="68"/>
      <c r="G7" s="68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s="71" customFormat="1" ht="15">
      <c r="A8" s="72"/>
      <c r="B8" s="73"/>
      <c r="C8" s="78"/>
      <c r="D8" s="79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17" s="71" customFormat="1" ht="15">
      <c r="A9" s="80" t="s">
        <v>57</v>
      </c>
      <c r="B9" s="80"/>
      <c r="C9" s="80"/>
      <c r="D9" s="81"/>
      <c r="E9" s="81"/>
      <c r="F9" s="81"/>
      <c r="G9" s="68"/>
      <c r="H9" s="69"/>
      <c r="I9" s="82"/>
      <c r="J9" s="69"/>
      <c r="K9" s="69"/>
      <c r="L9" s="69"/>
      <c r="M9" s="69"/>
      <c r="N9" s="69"/>
      <c r="O9" s="69"/>
      <c r="P9" s="69"/>
      <c r="Q9" s="70"/>
    </row>
    <row r="10" spans="1:14" s="71" customFormat="1" ht="15">
      <c r="A10" s="83"/>
      <c r="B10" s="83"/>
      <c r="C10" s="83"/>
      <c r="D10" s="83"/>
      <c r="E10" s="69"/>
      <c r="F10" s="69"/>
      <c r="G10" s="69"/>
      <c r="H10" s="69"/>
      <c r="J10" s="69"/>
      <c r="K10" s="69"/>
      <c r="L10" s="69"/>
      <c r="M10" s="69"/>
      <c r="N10" s="69"/>
    </row>
    <row r="11" spans="1:17" s="85" customFormat="1" ht="15.75">
      <c r="A11" s="163" t="s">
        <v>32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1:17" s="85" customFormat="1" ht="15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17" s="85" customFormat="1" ht="15.75">
      <c r="A13" s="163" t="s">
        <v>33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17" s="85" customFormat="1" ht="15.7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s="85" customFormat="1" ht="33.75">
      <c r="A15" s="156" t="s">
        <v>0</v>
      </c>
      <c r="B15" s="157" t="s">
        <v>2</v>
      </c>
      <c r="C15" s="156" t="s">
        <v>3</v>
      </c>
      <c r="D15" s="156" t="s">
        <v>4</v>
      </c>
      <c r="E15" s="37" t="s">
        <v>5</v>
      </c>
      <c r="F15" s="37"/>
      <c r="G15" s="37"/>
      <c r="H15" s="37"/>
      <c r="I15" s="37"/>
      <c r="J15" s="37"/>
      <c r="K15" s="37" t="s">
        <v>6</v>
      </c>
      <c r="L15" s="37"/>
      <c r="M15" s="37"/>
      <c r="N15" s="37"/>
      <c r="O15" s="37"/>
      <c r="P15" s="2"/>
      <c r="Q15" s="2"/>
    </row>
    <row r="16" spans="1:15" s="2" customFormat="1" ht="48.75" customHeight="1">
      <c r="A16" s="156"/>
      <c r="B16" s="157"/>
      <c r="C16" s="156"/>
      <c r="D16" s="156"/>
      <c r="E16" s="3" t="s">
        <v>7</v>
      </c>
      <c r="F16" s="4" t="s">
        <v>8</v>
      </c>
      <c r="G16" s="5" t="s">
        <v>9</v>
      </c>
      <c r="H16" s="6" t="s">
        <v>10</v>
      </c>
      <c r="I16" s="6" t="s">
        <v>11</v>
      </c>
      <c r="J16" s="5" t="s">
        <v>12</v>
      </c>
      <c r="K16" s="3" t="s">
        <v>13</v>
      </c>
      <c r="L16" s="5" t="s">
        <v>9</v>
      </c>
      <c r="M16" s="6" t="s">
        <v>10</v>
      </c>
      <c r="N16" s="6" t="s">
        <v>11</v>
      </c>
      <c r="O16" s="3" t="s">
        <v>14</v>
      </c>
    </row>
    <row r="17" spans="1:15" s="2" customFormat="1" ht="11.2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</row>
    <row r="18" spans="1:15" s="9" customFormat="1" ht="15.75">
      <c r="A18" s="8"/>
      <c r="B18" s="158" t="s">
        <v>1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</row>
    <row r="19" spans="1:15" s="18" customFormat="1" ht="63.75" customHeight="1">
      <c r="A19" s="10">
        <v>1</v>
      </c>
      <c r="B19" s="96" t="s">
        <v>87</v>
      </c>
      <c r="C19" s="12" t="s">
        <v>15</v>
      </c>
      <c r="D19" s="13">
        <v>105</v>
      </c>
      <c r="E19" s="14"/>
      <c r="F19" s="15"/>
      <c r="G19" s="15">
        <f>E19*F19</f>
        <v>0</v>
      </c>
      <c r="H19" s="16"/>
      <c r="I19" s="16"/>
      <c r="J19" s="16">
        <f aca="true" t="shared" si="0" ref="J19:J32">I19+H19+G19</f>
        <v>0</v>
      </c>
      <c r="K19" s="17">
        <f aca="true" t="shared" si="1" ref="K19:K32">D19*E19</f>
        <v>0</v>
      </c>
      <c r="L19" s="17">
        <f aca="true" t="shared" si="2" ref="L19:L32">D19*G19</f>
        <v>0</v>
      </c>
      <c r="M19" s="17">
        <f aca="true" t="shared" si="3" ref="M19:M32">H19*D19</f>
        <v>0</v>
      </c>
      <c r="N19" s="17">
        <f aca="true" t="shared" si="4" ref="N19:N32">D19*I19</f>
        <v>0</v>
      </c>
      <c r="O19" s="17">
        <f aca="true" t="shared" si="5" ref="O19:O33">L19+M19+N19</f>
        <v>0</v>
      </c>
    </row>
    <row r="20" spans="1:15" s="18" customFormat="1" ht="87.75" customHeight="1">
      <c r="A20" s="10">
        <v>2</v>
      </c>
      <c r="B20" s="97" t="s">
        <v>21</v>
      </c>
      <c r="C20" s="12" t="s">
        <v>15</v>
      </c>
      <c r="D20" s="13">
        <v>2</v>
      </c>
      <c r="E20" s="14"/>
      <c r="F20" s="15"/>
      <c r="G20" s="15">
        <f aca="true" t="shared" si="6" ref="G20:G32">E20*F20</f>
        <v>0</v>
      </c>
      <c r="H20" s="16"/>
      <c r="I20" s="16"/>
      <c r="J20" s="16">
        <f t="shared" si="0"/>
        <v>0</v>
      </c>
      <c r="K20" s="17">
        <f t="shared" si="1"/>
        <v>0</v>
      </c>
      <c r="L20" s="17">
        <f t="shared" si="2"/>
        <v>0</v>
      </c>
      <c r="M20" s="17">
        <f t="shared" si="3"/>
        <v>0</v>
      </c>
      <c r="N20" s="17">
        <f t="shared" si="4"/>
        <v>0</v>
      </c>
      <c r="O20" s="17">
        <f t="shared" si="5"/>
        <v>0</v>
      </c>
    </row>
    <row r="21" spans="1:15" s="18" customFormat="1" ht="30.75" customHeight="1">
      <c r="A21" s="10">
        <v>3</v>
      </c>
      <c r="B21" s="97" t="s">
        <v>22</v>
      </c>
      <c r="C21" s="12" t="s">
        <v>15</v>
      </c>
      <c r="D21" s="13">
        <v>105</v>
      </c>
      <c r="E21" s="14"/>
      <c r="F21" s="15"/>
      <c r="G21" s="15">
        <f t="shared" si="6"/>
        <v>0</v>
      </c>
      <c r="H21" s="16"/>
      <c r="I21" s="16"/>
      <c r="J21" s="16">
        <f t="shared" si="0"/>
        <v>0</v>
      </c>
      <c r="K21" s="17">
        <f t="shared" si="1"/>
        <v>0</v>
      </c>
      <c r="L21" s="17">
        <f t="shared" si="2"/>
        <v>0</v>
      </c>
      <c r="M21" s="17">
        <f t="shared" si="3"/>
        <v>0</v>
      </c>
      <c r="N21" s="17">
        <f t="shared" si="4"/>
        <v>0</v>
      </c>
      <c r="O21" s="17">
        <f t="shared" si="5"/>
        <v>0</v>
      </c>
    </row>
    <row r="22" spans="1:15" s="18" customFormat="1" ht="27.75" customHeight="1">
      <c r="A22" s="10"/>
      <c r="B22" s="20" t="s">
        <v>16</v>
      </c>
      <c r="C22" s="12" t="s">
        <v>17</v>
      </c>
      <c r="D22" s="13">
        <f>D21*0.3</f>
        <v>31.5</v>
      </c>
      <c r="E22" s="93"/>
      <c r="F22" s="94"/>
      <c r="G22" s="94"/>
      <c r="H22" s="16"/>
      <c r="I22" s="16"/>
      <c r="J22" s="16">
        <f t="shared" si="0"/>
        <v>0</v>
      </c>
      <c r="K22" s="95"/>
      <c r="L22" s="95"/>
      <c r="M22" s="17">
        <f t="shared" si="3"/>
        <v>0</v>
      </c>
      <c r="N22" s="17">
        <f t="shared" si="4"/>
        <v>0</v>
      </c>
      <c r="O22" s="17">
        <f t="shared" si="5"/>
        <v>0</v>
      </c>
    </row>
    <row r="23" spans="1:15" s="18" customFormat="1" ht="45.75" customHeight="1">
      <c r="A23" s="10">
        <v>4</v>
      </c>
      <c r="B23" s="97" t="s">
        <v>37</v>
      </c>
      <c r="C23" s="12" t="s">
        <v>18</v>
      </c>
      <c r="D23" s="13">
        <v>105</v>
      </c>
      <c r="E23" s="21"/>
      <c r="F23" s="22"/>
      <c r="G23" s="15">
        <f t="shared" si="6"/>
        <v>0</v>
      </c>
      <c r="H23" s="22"/>
      <c r="I23" s="22"/>
      <c r="J23" s="16">
        <f t="shared" si="0"/>
        <v>0</v>
      </c>
      <c r="K23" s="17">
        <f t="shared" si="1"/>
        <v>0</v>
      </c>
      <c r="L23" s="17">
        <f t="shared" si="2"/>
        <v>0</v>
      </c>
      <c r="M23" s="17">
        <f t="shared" si="3"/>
        <v>0</v>
      </c>
      <c r="N23" s="17">
        <f t="shared" si="4"/>
        <v>0</v>
      </c>
      <c r="O23" s="17">
        <f t="shared" si="5"/>
        <v>0</v>
      </c>
    </row>
    <row r="24" spans="1:15" s="18" customFormat="1" ht="53.25" customHeight="1">
      <c r="A24" s="10"/>
      <c r="B24" s="24" t="s">
        <v>82</v>
      </c>
      <c r="C24" s="12" t="s">
        <v>18</v>
      </c>
      <c r="D24" s="25">
        <f>D23*1.15</f>
        <v>120.75</v>
      </c>
      <c r="E24" s="91"/>
      <c r="F24" s="92"/>
      <c r="G24" s="94"/>
      <c r="H24" s="23"/>
      <c r="I24" s="22"/>
      <c r="J24" s="16">
        <f t="shared" si="0"/>
        <v>0</v>
      </c>
      <c r="K24" s="95"/>
      <c r="L24" s="95"/>
      <c r="M24" s="17">
        <f t="shared" si="3"/>
        <v>0</v>
      </c>
      <c r="N24" s="17">
        <f t="shared" si="4"/>
        <v>0</v>
      </c>
      <c r="O24" s="17">
        <f t="shared" si="5"/>
        <v>0</v>
      </c>
    </row>
    <row r="25" spans="1:15" s="18" customFormat="1" ht="50.25" customHeight="1">
      <c r="A25" s="10"/>
      <c r="B25" s="24" t="s">
        <v>83</v>
      </c>
      <c r="C25" s="12" t="s">
        <v>18</v>
      </c>
      <c r="D25" s="25">
        <f>D23*1.15</f>
        <v>120.75</v>
      </c>
      <c r="E25" s="91"/>
      <c r="F25" s="92"/>
      <c r="G25" s="94"/>
      <c r="H25" s="23"/>
      <c r="I25" s="22"/>
      <c r="J25" s="16">
        <f t="shared" si="0"/>
        <v>0</v>
      </c>
      <c r="K25" s="95"/>
      <c r="L25" s="95"/>
      <c r="M25" s="17">
        <f t="shared" si="3"/>
        <v>0</v>
      </c>
      <c r="N25" s="17">
        <f t="shared" si="4"/>
        <v>0</v>
      </c>
      <c r="O25" s="17">
        <f t="shared" si="5"/>
        <v>0</v>
      </c>
    </row>
    <row r="26" spans="1:15" s="18" customFormat="1" ht="51" customHeight="1">
      <c r="A26" s="10">
        <v>5</v>
      </c>
      <c r="B26" s="96" t="s">
        <v>51</v>
      </c>
      <c r="C26" s="12" t="s">
        <v>41</v>
      </c>
      <c r="D26" s="25">
        <v>6</v>
      </c>
      <c r="E26" s="21"/>
      <c r="F26" s="22"/>
      <c r="G26" s="15">
        <f t="shared" si="6"/>
        <v>0</v>
      </c>
      <c r="H26" s="23"/>
      <c r="I26" s="22"/>
      <c r="J26" s="16">
        <f t="shared" si="0"/>
        <v>0</v>
      </c>
      <c r="K26" s="17">
        <f t="shared" si="1"/>
        <v>0</v>
      </c>
      <c r="L26" s="17">
        <f t="shared" si="2"/>
        <v>0</v>
      </c>
      <c r="M26" s="17">
        <f t="shared" si="3"/>
        <v>0</v>
      </c>
      <c r="N26" s="17">
        <f t="shared" si="4"/>
        <v>0</v>
      </c>
      <c r="O26" s="17">
        <f t="shared" si="5"/>
        <v>0</v>
      </c>
    </row>
    <row r="27" spans="1:15" s="18" customFormat="1" ht="34.5" customHeight="1">
      <c r="A27" s="10">
        <v>6</v>
      </c>
      <c r="B27" s="96" t="s">
        <v>44</v>
      </c>
      <c r="C27" s="12" t="s">
        <v>41</v>
      </c>
      <c r="D27" s="25">
        <v>3</v>
      </c>
      <c r="E27" s="21"/>
      <c r="F27" s="22"/>
      <c r="G27" s="15">
        <f t="shared" si="6"/>
        <v>0</v>
      </c>
      <c r="H27" s="23"/>
      <c r="I27" s="22"/>
      <c r="J27" s="16">
        <f t="shared" si="0"/>
        <v>0</v>
      </c>
      <c r="K27" s="17">
        <f t="shared" si="1"/>
        <v>0</v>
      </c>
      <c r="L27" s="17">
        <f t="shared" si="2"/>
        <v>0</v>
      </c>
      <c r="M27" s="17">
        <f t="shared" si="3"/>
        <v>0</v>
      </c>
      <c r="N27" s="17">
        <f t="shared" si="4"/>
        <v>0</v>
      </c>
      <c r="O27" s="17">
        <f t="shared" si="5"/>
        <v>0</v>
      </c>
    </row>
    <row r="28" spans="1:15" s="18" customFormat="1" ht="24" customHeight="1">
      <c r="A28" s="10">
        <v>7</v>
      </c>
      <c r="B28" s="96" t="s">
        <v>24</v>
      </c>
      <c r="C28" s="12" t="s">
        <v>19</v>
      </c>
      <c r="D28" s="25">
        <v>1</v>
      </c>
      <c r="E28" s="21"/>
      <c r="F28" s="22"/>
      <c r="G28" s="15">
        <f t="shared" si="6"/>
        <v>0</v>
      </c>
      <c r="H28" s="22"/>
      <c r="I28" s="22"/>
      <c r="J28" s="16">
        <f t="shared" si="0"/>
        <v>0</v>
      </c>
      <c r="K28" s="17">
        <f t="shared" si="1"/>
        <v>0</v>
      </c>
      <c r="L28" s="17">
        <f t="shared" si="2"/>
        <v>0</v>
      </c>
      <c r="M28" s="17">
        <f t="shared" si="3"/>
        <v>0</v>
      </c>
      <c r="N28" s="17">
        <f t="shared" si="4"/>
        <v>0</v>
      </c>
      <c r="O28" s="17">
        <f>L29+M28+N28</f>
        <v>0</v>
      </c>
    </row>
    <row r="29" spans="1:15" s="18" customFormat="1" ht="40.5" customHeight="1">
      <c r="A29" s="10">
        <v>9</v>
      </c>
      <c r="B29" s="97" t="s">
        <v>89</v>
      </c>
      <c r="C29" s="12" t="s">
        <v>18</v>
      </c>
      <c r="D29" s="25">
        <v>10</v>
      </c>
      <c r="E29" s="21"/>
      <c r="F29" s="22"/>
      <c r="G29" s="15">
        <f t="shared" si="6"/>
        <v>0</v>
      </c>
      <c r="H29" s="22"/>
      <c r="I29" s="22"/>
      <c r="J29" s="16">
        <f t="shared" si="0"/>
        <v>0</v>
      </c>
      <c r="K29" s="17">
        <f t="shared" si="1"/>
        <v>0</v>
      </c>
      <c r="L29" s="17">
        <f t="shared" si="2"/>
        <v>0</v>
      </c>
      <c r="M29" s="17">
        <f t="shared" si="3"/>
        <v>0</v>
      </c>
      <c r="N29" s="17">
        <f t="shared" si="4"/>
        <v>0</v>
      </c>
      <c r="O29" s="17">
        <f>L30+M29+N29</f>
        <v>0</v>
      </c>
    </row>
    <row r="30" spans="1:15" s="18" customFormat="1" ht="43.5" customHeight="1">
      <c r="A30" s="10">
        <v>10</v>
      </c>
      <c r="B30" s="98" t="s">
        <v>88</v>
      </c>
      <c r="C30" s="12" t="s">
        <v>20</v>
      </c>
      <c r="D30" s="13">
        <v>20</v>
      </c>
      <c r="E30" s="21"/>
      <c r="F30" s="22"/>
      <c r="G30" s="15">
        <f t="shared" si="6"/>
        <v>0</v>
      </c>
      <c r="H30" s="22"/>
      <c r="I30" s="22"/>
      <c r="J30" s="16">
        <f t="shared" si="0"/>
        <v>0</v>
      </c>
      <c r="K30" s="17">
        <f t="shared" si="1"/>
        <v>0</v>
      </c>
      <c r="L30" s="17">
        <f t="shared" si="2"/>
        <v>0</v>
      </c>
      <c r="M30" s="17">
        <f t="shared" si="3"/>
        <v>0</v>
      </c>
      <c r="N30" s="17">
        <f t="shared" si="4"/>
        <v>0</v>
      </c>
      <c r="O30" s="17">
        <f>L31+M30+N30</f>
        <v>0</v>
      </c>
    </row>
    <row r="31" spans="1:15" s="18" customFormat="1" ht="56.25" customHeight="1">
      <c r="A31" s="10">
        <v>11</v>
      </c>
      <c r="B31" s="38" t="s">
        <v>54</v>
      </c>
      <c r="C31" s="12" t="s">
        <v>20</v>
      </c>
      <c r="D31" s="13">
        <v>15</v>
      </c>
      <c r="E31" s="21"/>
      <c r="F31" s="22"/>
      <c r="G31" s="15">
        <f t="shared" si="6"/>
        <v>0</v>
      </c>
      <c r="H31" s="22"/>
      <c r="I31" s="22"/>
      <c r="J31" s="16">
        <f t="shared" si="0"/>
        <v>0</v>
      </c>
      <c r="K31" s="17">
        <f t="shared" si="1"/>
        <v>0</v>
      </c>
      <c r="L31" s="17">
        <f t="shared" si="2"/>
        <v>0</v>
      </c>
      <c r="M31" s="17">
        <f t="shared" si="3"/>
        <v>0</v>
      </c>
      <c r="N31" s="17">
        <f t="shared" si="4"/>
        <v>0</v>
      </c>
      <c r="O31" s="17">
        <f t="shared" si="5"/>
        <v>0</v>
      </c>
    </row>
    <row r="32" spans="1:15" s="18" customFormat="1" ht="37.5" customHeight="1">
      <c r="A32" s="43">
        <v>12</v>
      </c>
      <c r="B32" s="99" t="s">
        <v>25</v>
      </c>
      <c r="C32" s="46" t="s">
        <v>40</v>
      </c>
      <c r="D32" s="47">
        <v>1</v>
      </c>
      <c r="E32" s="48"/>
      <c r="F32" s="49"/>
      <c r="G32" s="15">
        <f t="shared" si="6"/>
        <v>0</v>
      </c>
      <c r="H32" s="49"/>
      <c r="I32" s="49"/>
      <c r="J32" s="16">
        <f t="shared" si="0"/>
        <v>0</v>
      </c>
      <c r="K32" s="45">
        <f t="shared" si="1"/>
        <v>0</v>
      </c>
      <c r="L32" s="45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</row>
    <row r="33" spans="1:15" s="42" customFormat="1" ht="18.75" customHeight="1">
      <c r="A33" s="44">
        <v>13</v>
      </c>
      <c r="B33" s="152" t="s">
        <v>36</v>
      </c>
      <c r="C33" s="153"/>
      <c r="D33" s="153"/>
      <c r="E33" s="153"/>
      <c r="F33" s="153"/>
      <c r="G33" s="153"/>
      <c r="H33" s="153"/>
      <c r="I33" s="153"/>
      <c r="J33" s="154"/>
      <c r="K33" s="56">
        <f>SUM(K19:K32)</f>
        <v>0</v>
      </c>
      <c r="L33" s="56">
        <f>SUM(L19:L32)</f>
        <v>0</v>
      </c>
      <c r="M33" s="56">
        <f>SUM(M19:M32)</f>
        <v>0</v>
      </c>
      <c r="N33" s="56">
        <f>SUM(N19:N32)</f>
        <v>0</v>
      </c>
      <c r="O33" s="57">
        <f t="shared" si="5"/>
        <v>0</v>
      </c>
    </row>
    <row r="34" spans="1:15" s="18" customFormat="1" ht="15.75">
      <c r="A34" s="8"/>
      <c r="B34" s="166" t="s">
        <v>27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8"/>
    </row>
    <row r="35" spans="1:15" s="18" customFormat="1" ht="15">
      <c r="A35" s="39">
        <v>14</v>
      </c>
      <c r="B35" s="155" t="s">
        <v>28</v>
      </c>
      <c r="C35" s="155"/>
      <c r="D35" s="155"/>
      <c r="E35" s="155"/>
      <c r="F35" s="155"/>
      <c r="G35" s="155"/>
      <c r="H35" s="155"/>
      <c r="I35" s="155"/>
      <c r="J35" s="155"/>
      <c r="K35" s="51" t="s">
        <v>29</v>
      </c>
      <c r="L35" s="52"/>
      <c r="M35" s="52" t="e">
        <f>M33*K35</f>
        <v>#VALUE!</v>
      </c>
      <c r="N35" s="54"/>
      <c r="O35" s="58" t="e">
        <f>M35</f>
        <v>#VALUE!</v>
      </c>
    </row>
    <row r="36" spans="1:15" s="18" customFormat="1" ht="15">
      <c r="A36" s="39">
        <v>15</v>
      </c>
      <c r="B36" s="155" t="s">
        <v>26</v>
      </c>
      <c r="C36" s="155"/>
      <c r="D36" s="155"/>
      <c r="E36" s="155"/>
      <c r="F36" s="155"/>
      <c r="G36" s="155"/>
      <c r="H36" s="155"/>
      <c r="I36" s="155"/>
      <c r="J36" s="155"/>
      <c r="K36" s="53" t="s">
        <v>29</v>
      </c>
      <c r="L36" s="54"/>
      <c r="M36" s="54"/>
      <c r="N36" s="54"/>
      <c r="O36" s="59" t="e">
        <f>O33*K36</f>
        <v>#VALUE!</v>
      </c>
    </row>
    <row r="37" spans="1:15" s="18" customFormat="1" ht="12.75">
      <c r="A37" s="40">
        <v>16</v>
      </c>
      <c r="B37" s="164" t="s">
        <v>30</v>
      </c>
      <c r="C37" s="165"/>
      <c r="D37" s="165"/>
      <c r="E37" s="165"/>
      <c r="F37" s="165"/>
      <c r="G37" s="165"/>
      <c r="H37" s="165"/>
      <c r="I37" s="165"/>
      <c r="J37" s="165"/>
      <c r="K37" s="53"/>
      <c r="L37" s="17">
        <f>L33*0.2359</f>
        <v>0</v>
      </c>
      <c r="M37" s="54"/>
      <c r="N37" s="54"/>
      <c r="O37" s="59">
        <f>L37</f>
        <v>0</v>
      </c>
    </row>
    <row r="38" spans="1:15" s="18" customFormat="1" ht="14.25" customHeight="1">
      <c r="A38" s="55">
        <v>17</v>
      </c>
      <c r="B38" s="160" t="s">
        <v>78</v>
      </c>
      <c r="C38" s="161"/>
      <c r="D38" s="161"/>
      <c r="E38" s="161"/>
      <c r="F38" s="161"/>
      <c r="G38" s="161"/>
      <c r="H38" s="161"/>
      <c r="I38" s="161"/>
      <c r="J38" s="161"/>
      <c r="K38" s="53"/>
      <c r="L38" s="54"/>
      <c r="M38" s="54"/>
      <c r="N38" s="54"/>
      <c r="O38" s="60" t="e">
        <f>SUM(O35:O37)+O33</f>
        <v>#VALUE!</v>
      </c>
    </row>
    <row r="39" spans="1:15" s="27" customFormat="1" ht="12.75">
      <c r="A39" s="28"/>
      <c r="B39" s="29"/>
      <c r="C39" s="30"/>
      <c r="D39" s="31"/>
      <c r="E39" s="32"/>
      <c r="F39" s="32"/>
      <c r="G39" s="33"/>
      <c r="H39" s="34"/>
      <c r="I39" s="35"/>
      <c r="J39" s="36"/>
      <c r="K39" s="36"/>
      <c r="L39" s="36"/>
      <c r="M39" s="36"/>
      <c r="N39" s="36"/>
      <c r="O39" s="36"/>
    </row>
    <row r="40" spans="5:17" s="87" customFormat="1" ht="12.75"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</row>
    <row r="41" spans="2:17" s="87" customFormat="1" ht="12.75">
      <c r="B41" s="87" t="s">
        <v>34</v>
      </c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0"/>
    </row>
    <row r="42" spans="3:17" s="87" customFormat="1" ht="12.75">
      <c r="C42" s="87" t="s">
        <v>43</v>
      </c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</row>
    <row r="43" spans="4:17" s="87" customFormat="1" ht="12.75"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90"/>
    </row>
    <row r="44" spans="4:17" s="87" customFormat="1" ht="12.75"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</row>
    <row r="45" spans="2:17" s="87" customFormat="1" ht="12.75">
      <c r="B45" s="87" t="s">
        <v>35</v>
      </c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</row>
    <row r="46" spans="3:17" s="87" customFormat="1" ht="12.75">
      <c r="C46" s="87" t="s">
        <v>43</v>
      </c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0"/>
    </row>
    <row r="47" spans="5:17" s="87" customFormat="1" ht="12.75"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0"/>
    </row>
  </sheetData>
  <sheetProtection/>
  <mergeCells count="15">
    <mergeCell ref="A2:O2"/>
    <mergeCell ref="A4:Q4"/>
    <mergeCell ref="A11:Q11"/>
    <mergeCell ref="A13:Q13"/>
    <mergeCell ref="A15:A16"/>
    <mergeCell ref="B15:B16"/>
    <mergeCell ref="C15:C16"/>
    <mergeCell ref="D15:D16"/>
    <mergeCell ref="B36:J36"/>
    <mergeCell ref="B37:J37"/>
    <mergeCell ref="B38:J38"/>
    <mergeCell ref="B18:O18"/>
    <mergeCell ref="B33:J33"/>
    <mergeCell ref="B34:O34"/>
    <mergeCell ref="B35:J35"/>
  </mergeCells>
  <printOptions/>
  <pageMargins left="0.2755905511811024" right="0.31496062992125984" top="0.24" bottom="0.31496062992125984" header="0.2362204724409449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3" sqref="A13:Q13"/>
    </sheetView>
  </sheetViews>
  <sheetFormatPr defaultColWidth="9.140625" defaultRowHeight="12.75"/>
  <cols>
    <col min="1" max="1" width="4.140625" style="105" customWidth="1"/>
    <col min="2" max="2" width="10.00390625" style="105" customWidth="1"/>
    <col min="3" max="3" width="70.421875" style="106" customWidth="1"/>
    <col min="4" max="4" width="33.00390625" style="107" customWidth="1"/>
    <col min="5" max="5" width="17.7109375" style="105" customWidth="1"/>
    <col min="6" max="6" width="17.7109375" style="108" customWidth="1"/>
    <col min="7" max="8" width="17.7109375" style="109" customWidth="1"/>
    <col min="9" max="16384" width="9.140625" style="101" customWidth="1"/>
  </cols>
  <sheetData>
    <row r="1" spans="3:15" s="61" customFormat="1" ht="18" customHeight="1">
      <c r="C1" s="150" t="s">
        <v>38</v>
      </c>
      <c r="D1" s="148" t="s">
        <v>31</v>
      </c>
      <c r="E1" s="147"/>
      <c r="F1" s="147"/>
      <c r="G1" s="147"/>
      <c r="H1" s="62"/>
      <c r="I1" s="62"/>
      <c r="J1" s="62"/>
      <c r="K1" s="62"/>
      <c r="L1" s="62"/>
      <c r="M1" s="86" t="s">
        <v>31</v>
      </c>
      <c r="N1" s="62"/>
      <c r="O1" s="62"/>
    </row>
    <row r="2" spans="1:17" s="61" customFormat="1" ht="54.75" customHeight="1">
      <c r="A2" s="151" t="s">
        <v>59</v>
      </c>
      <c r="B2" s="151"/>
      <c r="C2" s="151"/>
      <c r="D2" s="151"/>
      <c r="E2" s="151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62"/>
      <c r="Q2" s="64"/>
    </row>
    <row r="3" spans="1:17" s="61" customFormat="1" ht="15.75">
      <c r="A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4"/>
    </row>
    <row r="4" spans="1:17" s="61" customFormat="1" ht="15.75">
      <c r="A4" s="162"/>
      <c r="B4" s="162"/>
      <c r="C4" s="162"/>
      <c r="D4" s="162"/>
      <c r="E4" s="162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8" ht="15">
      <c r="A5" s="170" t="s">
        <v>72</v>
      </c>
      <c r="B5" s="170"/>
      <c r="C5" s="170"/>
      <c r="D5" s="170"/>
      <c r="E5" s="170"/>
      <c r="F5" s="145"/>
      <c r="G5" s="145"/>
      <c r="H5" s="145"/>
    </row>
    <row r="6" spans="1:8" ht="14.25">
      <c r="A6" s="102"/>
      <c r="B6" s="102"/>
      <c r="C6" s="104"/>
      <c r="D6" s="103"/>
      <c r="E6" s="101"/>
      <c r="F6" s="101"/>
      <c r="G6" s="101"/>
      <c r="H6" s="101"/>
    </row>
    <row r="7" spans="1:17" s="71" customFormat="1" ht="15">
      <c r="A7" s="76" t="s">
        <v>73</v>
      </c>
      <c r="B7" s="76"/>
      <c r="C7" s="76"/>
      <c r="D7" s="77"/>
      <c r="E7" s="68"/>
      <c r="F7" s="68"/>
      <c r="G7" s="68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s="71" customFormat="1" ht="15">
      <c r="A8" s="72"/>
      <c r="B8" s="73"/>
      <c r="C8" s="78"/>
      <c r="D8" s="79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17" s="71" customFormat="1" ht="15">
      <c r="A9" s="80" t="s">
        <v>74</v>
      </c>
      <c r="B9" s="80"/>
      <c r="C9" s="80"/>
      <c r="D9" s="81"/>
      <c r="E9" s="81"/>
      <c r="F9" s="81"/>
      <c r="G9" s="68"/>
      <c r="H9" s="69"/>
      <c r="I9" s="82"/>
      <c r="J9" s="69"/>
      <c r="K9" s="69"/>
      <c r="L9" s="69"/>
      <c r="M9" s="69"/>
      <c r="N9" s="69"/>
      <c r="O9" s="69"/>
      <c r="P9" s="69"/>
      <c r="Q9" s="70"/>
    </row>
    <row r="10" spans="1:14" s="71" customFormat="1" ht="15">
      <c r="A10" s="83"/>
      <c r="B10" s="83"/>
      <c r="C10" s="83"/>
      <c r="D10" s="83"/>
      <c r="E10" s="69"/>
      <c r="F10" s="69"/>
      <c r="G10" s="69"/>
      <c r="H10" s="69"/>
      <c r="J10" s="69"/>
      <c r="K10" s="69"/>
      <c r="L10" s="69"/>
      <c r="M10" s="69"/>
      <c r="N10" s="69"/>
    </row>
    <row r="11" spans="1:17" s="85" customFormat="1" ht="15.75">
      <c r="A11" s="163" t="s">
        <v>32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1:17" s="85" customFormat="1" ht="15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17" s="85" customFormat="1" ht="15.75">
      <c r="A13" s="163" t="s">
        <v>33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9" ht="20.25" customHeight="1">
      <c r="A14" s="171" t="s">
        <v>0</v>
      </c>
      <c r="B14" s="173" t="s">
        <v>68</v>
      </c>
      <c r="C14" s="175" t="s">
        <v>61</v>
      </c>
      <c r="D14" s="177" t="s">
        <v>62</v>
      </c>
      <c r="E14" s="179"/>
      <c r="F14" s="179"/>
      <c r="G14" s="179"/>
      <c r="H14" s="169"/>
      <c r="I14" s="110"/>
    </row>
    <row r="15" spans="1:8" ht="78.75" customHeight="1">
      <c r="A15" s="172"/>
      <c r="B15" s="174"/>
      <c r="C15" s="176"/>
      <c r="D15" s="178"/>
      <c r="E15" s="136"/>
      <c r="F15" s="136"/>
      <c r="G15" s="136"/>
      <c r="H15" s="169"/>
    </row>
    <row r="16" spans="1:8" ht="12.75">
      <c r="A16" s="111"/>
      <c r="B16" s="112"/>
      <c r="C16" s="113"/>
      <c r="D16" s="114"/>
      <c r="E16" s="137"/>
      <c r="F16" s="138"/>
      <c r="G16" s="139"/>
      <c r="H16" s="139"/>
    </row>
    <row r="17" spans="1:10" s="118" customFormat="1" ht="25.5">
      <c r="A17" s="115">
        <v>1</v>
      </c>
      <c r="B17" s="115" t="s">
        <v>63</v>
      </c>
      <c r="C17" s="146" t="s">
        <v>75</v>
      </c>
      <c r="D17" s="116" t="e">
        <f>'Teh.spec.Meža 5'!O37</f>
        <v>#VALUE!</v>
      </c>
      <c r="E17" s="140"/>
      <c r="F17" s="140"/>
      <c r="G17" s="140"/>
      <c r="H17" s="141"/>
      <c r="I17" s="117"/>
      <c r="J17" s="117"/>
    </row>
    <row r="18" spans="1:10" s="118" customFormat="1" ht="45" customHeight="1">
      <c r="A18" s="115">
        <v>2</v>
      </c>
      <c r="B18" s="115" t="s">
        <v>64</v>
      </c>
      <c r="C18" s="146" t="s">
        <v>76</v>
      </c>
      <c r="D18" s="116" t="e">
        <f>'Meža 9'!O37</f>
        <v>#VALUE!</v>
      </c>
      <c r="E18" s="140"/>
      <c r="F18" s="140"/>
      <c r="G18" s="140"/>
      <c r="H18" s="141"/>
      <c r="I18" s="117"/>
      <c r="J18" s="117"/>
    </row>
    <row r="19" spans="1:10" s="118" customFormat="1" ht="42" customHeight="1">
      <c r="A19" s="115">
        <v>3</v>
      </c>
      <c r="B19" s="115" t="s">
        <v>65</v>
      </c>
      <c r="C19" s="146" t="s">
        <v>77</v>
      </c>
      <c r="D19" s="116" t="e">
        <f>'meža 12'!O38</f>
        <v>#VALUE!</v>
      </c>
      <c r="E19" s="140"/>
      <c r="F19" s="140"/>
      <c r="G19" s="140"/>
      <c r="H19" s="141"/>
      <c r="I19" s="117"/>
      <c r="J19" s="117"/>
    </row>
    <row r="20" spans="1:10" s="122" customFormat="1" ht="12.75">
      <c r="A20" s="119"/>
      <c r="B20" s="119"/>
      <c r="C20" s="120" t="s">
        <v>66</v>
      </c>
      <c r="D20" s="135" t="e">
        <f>SUM(D17:D19)</f>
        <v>#VALUE!</v>
      </c>
      <c r="E20" s="142"/>
      <c r="F20" s="142"/>
      <c r="G20" s="142"/>
      <c r="H20" s="142"/>
      <c r="I20" s="121"/>
      <c r="J20" s="121"/>
    </row>
    <row r="21" spans="3:10" ht="12.75">
      <c r="C21" s="123" t="s">
        <v>79</v>
      </c>
      <c r="D21" s="124" t="e">
        <f>D20*0.21</f>
        <v>#VALUE!</v>
      </c>
      <c r="E21" s="133"/>
      <c r="F21" s="134"/>
      <c r="G21" s="134"/>
      <c r="H21" s="134"/>
      <c r="I21" s="127"/>
      <c r="J21" s="127"/>
    </row>
    <row r="22" spans="3:10" ht="12.75">
      <c r="C22" s="128" t="s">
        <v>67</v>
      </c>
      <c r="D22" s="129" t="e">
        <f>SUM(D20:D21)</f>
        <v>#VALUE!</v>
      </c>
      <c r="E22" s="125"/>
      <c r="F22" s="126"/>
      <c r="G22" s="126"/>
      <c r="H22" s="126"/>
      <c r="I22" s="127"/>
      <c r="J22" s="127"/>
    </row>
    <row r="25" spans="2:17" s="87" customFormat="1" ht="12.75">
      <c r="B25" s="87" t="s">
        <v>34</v>
      </c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</row>
    <row r="26" spans="3:17" s="87" customFormat="1" ht="12.75">
      <c r="C26" s="87" t="s">
        <v>43</v>
      </c>
      <c r="D26" s="88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4:17" s="87" customFormat="1" ht="12.75"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</row>
    <row r="28" spans="4:17" s="87" customFormat="1" ht="12.75"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</row>
    <row r="29" spans="2:17" s="87" customFormat="1" ht="12.75">
      <c r="B29" s="87" t="s">
        <v>35</v>
      </c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0"/>
    </row>
    <row r="30" spans="3:17" s="87" customFormat="1" ht="12.75">
      <c r="C30" s="87" t="s">
        <v>43</v>
      </c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0"/>
    </row>
  </sheetData>
  <sheetProtection/>
  <mergeCells count="11">
    <mergeCell ref="E14:G14"/>
    <mergeCell ref="H14:H15"/>
    <mergeCell ref="A11:Q11"/>
    <mergeCell ref="A13:Q13"/>
    <mergeCell ref="A2:E2"/>
    <mergeCell ref="A4:E4"/>
    <mergeCell ref="A5:E5"/>
    <mergeCell ref="A14:A15"/>
    <mergeCell ref="B14:B15"/>
    <mergeCell ref="C14:C15"/>
    <mergeCell ref="D14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2016-05-25T07:22:29Z</cp:lastPrinted>
  <dcterms:created xsi:type="dcterms:W3CDTF">2015-09-24T05:25:39Z</dcterms:created>
  <dcterms:modified xsi:type="dcterms:W3CDTF">2016-05-26T05:25:18Z</dcterms:modified>
  <cp:category/>
  <cp:version/>
  <cp:contentType/>
  <cp:contentStatus/>
</cp:coreProperties>
</file>