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670" tabRatio="432" activeTab="0"/>
  </bookViews>
  <sheets>
    <sheet name="Meža 9" sheetId="1" r:id="rId1"/>
  </sheets>
  <externalReferences>
    <externalReference r:id="rId4"/>
    <externalReference r:id="rId5"/>
  </externalReferences>
  <definedNames>
    <definedName name="_Print_titles">#REF!</definedName>
    <definedName name="_xlfn_IFERROR">NA()</definedName>
    <definedName name="ponipa">'[1]alph'!$F$8:$F$208</definedName>
    <definedName name="Ponipb">'[1]alph'!$G$7:$P$208</definedName>
    <definedName name="ponp">'[1]alph'!$C$7:$D$596</definedName>
  </definedNames>
  <calcPr fullCalcOnLoad="1" fullPrecision="0"/>
</workbook>
</file>

<file path=xl/sharedStrings.xml><?xml version="1.0" encoding="utf-8"?>
<sst xmlns="http://schemas.openxmlformats.org/spreadsheetml/2006/main" count="64" uniqueCount="54">
  <si>
    <t>Nr.p.k.</t>
  </si>
  <si>
    <t>Vispārceltnieciskie darbi</t>
  </si>
  <si>
    <t>Darba nosaukums</t>
  </si>
  <si>
    <t>Mērvienība</t>
  </si>
  <si>
    <t>Daudzums</t>
  </si>
  <si>
    <t>Vienības izmaksas</t>
  </si>
  <si>
    <t>Kopā uz visu apjomu</t>
  </si>
  <si>
    <t>Laika norma   (c/h )</t>
  </si>
  <si>
    <t>Darba atmaksas likme (EUR/h )</t>
  </si>
  <si>
    <t>Darba alga (EUR)</t>
  </si>
  <si>
    <t>Materiāli (EUR)</t>
  </si>
  <si>
    <t>Mehānismi   (EUR)</t>
  </si>
  <si>
    <t>Kopā (EUR)</t>
  </si>
  <si>
    <t>Darbietilpība, c/st.</t>
  </si>
  <si>
    <t>Summa (EUR)</t>
  </si>
  <si>
    <r>
      <t>m</t>
    </r>
    <r>
      <rPr>
        <vertAlign val="superscript"/>
        <sz val="10"/>
        <rFont val="Arial"/>
        <family val="2"/>
      </rPr>
      <t>2</t>
    </r>
  </si>
  <si>
    <t>kg</t>
  </si>
  <si>
    <r>
      <t>m</t>
    </r>
    <r>
      <rPr>
        <vertAlign val="superscript"/>
        <sz val="10"/>
        <rFont val="Arial"/>
        <family val="2"/>
      </rPr>
      <t>2</t>
    </r>
  </si>
  <si>
    <t>kompl.</t>
  </si>
  <si>
    <t>m</t>
  </si>
  <si>
    <t xml:space="preserve">Cinkotā skārda līstes (fasādes  un lodžiju un ieiejas jumtiņu  hidroizolācijas materiāla salaiduma vietā) izgatavošana un uzstādīšana </t>
  </si>
  <si>
    <t>Palīgmateriāli, gāze , stiprinājumi</t>
  </si>
  <si>
    <t xml:space="preserve">Būvgružu  savākšana un utilizācijas izmaksas </t>
  </si>
  <si>
    <t>Virsizdevumi un peļņa</t>
  </si>
  <si>
    <t xml:space="preserve">Pieskaitāmas  izmaksas </t>
  </si>
  <si>
    <t xml:space="preserve">Transporta izdevumi </t>
  </si>
  <si>
    <t>%</t>
  </si>
  <si>
    <t xml:space="preserve">Aizpilda pretendents </t>
  </si>
  <si>
    <t>Sagatavoja:</t>
  </si>
  <si>
    <t>Pārbaudija :</t>
  </si>
  <si>
    <t>Tiešās izmaksas kopā  10 = (1 +2+...+ 9)</t>
  </si>
  <si>
    <t xml:space="preserve">Jumta seguma ieklāšana ar kausējamo ruļlveida materiālu divās kārtās </t>
  </si>
  <si>
    <t>Tehniskās  specifikācijas            (C. sadaļa)</t>
  </si>
  <si>
    <t xml:space="preserve">objektam </t>
  </si>
  <si>
    <t>gab.</t>
  </si>
  <si>
    <t xml:space="preserve">Lietus satekņu ar aizsargrežģi montāža </t>
  </si>
  <si>
    <t>Ventilācijas skursteņu iestrādes  jumta segumā (5 gab (0,51m*0,60 m) un 1 gab. DN 0,16 m)</t>
  </si>
  <si>
    <r>
      <t xml:space="preserve">Pasūtītājs: </t>
    </r>
    <r>
      <rPr>
        <sz val="12"/>
        <rFont val="Arial"/>
        <family val="2"/>
      </rPr>
      <t>SIA "Zeiferti", vienotais reģ. Nr.40003419183, "Zeiferti", Jaunolaine, Olaine pagasts, Olaines novads   LV -2127</t>
    </r>
  </si>
  <si>
    <t>PAVISAM KOPĀ</t>
  </si>
  <si>
    <t xml:space="preserve">Kopā </t>
  </si>
  <si>
    <t xml:space="preserve">PVN  21 % </t>
  </si>
  <si>
    <t>Parapeta skārda apdare  (12,5m*0,8m)</t>
  </si>
  <si>
    <t xml:space="preserve">Skārda lāseņu  nomaiņa  un jaunu uzstādīšana  ēkas ieejas jumtiņiem un lodžijām, jumta malai </t>
  </si>
  <si>
    <t xml:space="preserve">Jumta virsmas (tai skaitā lodžijas un ieejas jumtiņi) attīrīšana (daļēja vecā seguma demontāža  un sagatavošana gruntēšanai </t>
  </si>
  <si>
    <r>
      <t xml:space="preserve">ruberoīda virsklājs  Villa Tex TOP EKP 4,5 </t>
    </r>
    <r>
      <rPr>
        <sz val="12"/>
        <color indexed="8"/>
        <rFont val="Calibri"/>
        <family val="1"/>
      </rPr>
      <t xml:space="preserve">(vai analogs) (15 % virs plaknes laukuma ) </t>
    </r>
  </si>
  <si>
    <t>Tāme Nr. 1</t>
  </si>
  <si>
    <r>
      <t xml:space="preserve">Objekta adrese:  Daudzdzīvokļu mājas </t>
    </r>
    <r>
      <rPr>
        <sz val="12"/>
        <color indexed="8"/>
        <rFont val="Tahoma"/>
        <family val="2"/>
      </rPr>
      <t>Meža  iela 9,  Jaunolaine, Olaines pag., Olaines nov., LV-2127</t>
    </r>
  </si>
  <si>
    <r>
      <t xml:space="preserve">Jumta virsmas  gruntēšana ar </t>
    </r>
    <r>
      <rPr>
        <sz val="10"/>
        <color indexed="8"/>
        <rFont val="Arial"/>
        <family val="2"/>
      </rPr>
      <t>Siplast Primer</t>
    </r>
    <r>
      <rPr>
        <sz val="10"/>
        <rFont val="Arial"/>
        <family val="2"/>
      </rPr>
      <t xml:space="preserve"> (vai analogs) (0,3 kg/m2)</t>
    </r>
  </si>
  <si>
    <r>
      <t xml:space="preserve">Grunts </t>
    </r>
    <r>
      <rPr>
        <sz val="10"/>
        <color indexed="8"/>
        <rFont val="Arial"/>
        <family val="2"/>
      </rPr>
      <t>Siplast Primer</t>
    </r>
    <r>
      <rPr>
        <sz val="10"/>
        <rFont val="Arial"/>
        <family val="2"/>
      </rPr>
      <t xml:space="preserve"> (vai analogs) (0,3kg/m2)</t>
    </r>
  </si>
  <si>
    <r>
      <t>Izpildītājs:</t>
    </r>
  </si>
  <si>
    <t>Valsts soc. apdroš.  obligātās iemaksas 24,09%</t>
  </si>
  <si>
    <r>
      <t>Iepirkuma procedūra: "</t>
    </r>
    <r>
      <rPr>
        <b/>
        <sz val="12"/>
        <rFont val="Times New Roman"/>
        <family val="1"/>
      </rPr>
      <t>Daudzdzīvokļu mājas Meža ielā 9 , Jaunolainē, jumta seguma hidroizolācijas darbi”</t>
    </r>
    <r>
      <rPr>
        <sz val="12"/>
        <rFont val="Times New Roman"/>
        <family val="1"/>
      </rPr>
      <t>,  iepirkuma IDN: SIA Z 2018/06.</t>
    </r>
  </si>
  <si>
    <r>
      <t xml:space="preserve">Darbu veids:  </t>
    </r>
    <r>
      <rPr>
        <sz val="12"/>
        <rFont val="Tahoma"/>
        <family val="2"/>
      </rPr>
      <t>Daudzdzīvokļu dzīvojamās mājas jumta seguma  hidroizolācija</t>
    </r>
    <r>
      <rPr>
        <b/>
        <sz val="12"/>
        <rFont val="Tahoma"/>
        <family val="2"/>
      </rPr>
      <t>s</t>
    </r>
    <r>
      <rPr>
        <sz val="12"/>
        <rFont val="Tahoma"/>
        <family val="2"/>
      </rPr>
      <t xml:space="preserve"> darbi, ēkas </t>
    </r>
    <r>
      <rPr>
        <b/>
        <sz val="12"/>
        <rFont val="Tahoma"/>
        <family val="2"/>
      </rPr>
      <t>1. un 2.  sekcijai</t>
    </r>
  </si>
  <si>
    <t>_______________________________ 2018. ___ _____________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</si>
</sst>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\-??_);_(@_)"/>
    <numFmt numFmtId="171" formatCode="_-* #,##0.00_-;\-* #,##0.00_-;_-* \-??_-;_-@_-"/>
    <numFmt numFmtId="172" formatCode="_-[$€-2]\ * #,##0.00_-;\-[$€-2]\ * #,##0.00_-;_-[$€-2]\ * \-??_-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 Baltic"/>
      <family val="0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vertAlign val="superscript"/>
      <sz val="10"/>
      <name val="Arial"/>
      <family val="2"/>
    </font>
    <font>
      <sz val="12"/>
      <color indexed="8"/>
      <name val="Calibri"/>
      <family val="1"/>
    </font>
    <font>
      <b/>
      <sz val="11"/>
      <name val="Calibri"/>
      <family val="2"/>
    </font>
    <font>
      <sz val="12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ahoma"/>
      <family val="2"/>
    </font>
  </fonts>
  <fills count="5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3" fillId="44" borderId="1" applyNumberFormat="0" applyAlignment="0" applyProtection="0"/>
    <xf numFmtId="0" fontId="46" fillId="45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46" borderId="2" applyNumberFormat="0" applyAlignment="0" applyProtection="0"/>
    <xf numFmtId="0" fontId="48" fillId="47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5" fillId="12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6" fillId="15" borderId="1" applyNumberFormat="0" applyAlignment="0" applyProtection="0"/>
    <xf numFmtId="0" fontId="54" fillId="49" borderId="2" applyNumberFormat="0" applyAlignment="0" applyProtection="0"/>
    <xf numFmtId="0" fontId="7" fillId="44" borderId="7" applyNumberFormat="0" applyAlignment="0" applyProtection="0"/>
    <xf numFmtId="0" fontId="8" fillId="0" borderId="8" applyNumberFormat="0" applyFill="0" applyAlignment="0" applyProtection="0"/>
    <xf numFmtId="0" fontId="5" fillId="12" borderId="0" applyNumberFormat="0" applyBorder="0" applyAlignment="0" applyProtection="0"/>
    <xf numFmtId="0" fontId="55" fillId="0" borderId="9" applyNumberFormat="0" applyFill="0" applyAlignment="0" applyProtection="0"/>
    <xf numFmtId="0" fontId="9" fillId="50" borderId="0" applyNumberFormat="0" applyBorder="0" applyAlignment="0" applyProtection="0"/>
    <xf numFmtId="0" fontId="56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57" fillId="46" borderId="11" applyNumberFormat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3" borderId="12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54" borderId="13" applyNumberFormat="0" applyAlignment="0" applyProtection="0"/>
    <xf numFmtId="0" fontId="15" fillId="0" borderId="14" applyNumberFormat="0" applyFill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97" applyFont="1" applyFill="1" applyAlignment="1">
      <alignment vertical="center"/>
      <protection/>
    </xf>
    <xf numFmtId="0" fontId="26" fillId="0" borderId="0" xfId="97" applyFont="1" applyFill="1" applyAlignment="1">
      <alignment vertical="center"/>
      <protection/>
    </xf>
    <xf numFmtId="0" fontId="25" fillId="0" borderId="19" xfId="97" applyFont="1" applyFill="1" applyBorder="1" applyAlignment="1">
      <alignment horizontal="center" vertical="center" textRotation="90" wrapText="1"/>
      <protection/>
    </xf>
    <xf numFmtId="0" fontId="27" fillId="0" borderId="20" xfId="97" applyFont="1" applyFill="1" applyBorder="1" applyAlignment="1">
      <alignment horizontal="center" vertical="center" textRotation="90" wrapText="1"/>
      <protection/>
    </xf>
    <xf numFmtId="0" fontId="25" fillId="0" borderId="20" xfId="97" applyFont="1" applyFill="1" applyBorder="1" applyAlignment="1">
      <alignment horizontal="center" vertical="center" textRotation="90" wrapText="1"/>
      <protection/>
    </xf>
    <xf numFmtId="0" fontId="25" fillId="0" borderId="21" xfId="97" applyFont="1" applyFill="1" applyBorder="1" applyAlignment="1">
      <alignment horizontal="center" vertical="center" textRotation="90" wrapText="1"/>
      <protection/>
    </xf>
    <xf numFmtId="0" fontId="26" fillId="0" borderId="22" xfId="97" applyFont="1" applyFill="1" applyBorder="1" applyAlignment="1">
      <alignment horizontal="center" vertical="center" wrapText="1"/>
      <protection/>
    </xf>
    <xf numFmtId="0" fontId="10" fillId="27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173" fontId="0" fillId="0" borderId="22" xfId="0" applyNumberFormat="1" applyFont="1" applyFill="1" applyBorder="1" applyAlignment="1">
      <alignment horizontal="center" vertical="center" shrinkToFit="1"/>
    </xf>
    <xf numFmtId="4" fontId="0" fillId="0" borderId="22" xfId="100" applyNumberFormat="1" applyFont="1" applyFill="1" applyBorder="1" applyAlignment="1">
      <alignment horizontal="center" vertical="center" shrinkToFit="1"/>
      <protection/>
    </xf>
    <xf numFmtId="4" fontId="0" fillId="0" borderId="22" xfId="0" applyNumberFormat="1" applyFont="1" applyFill="1" applyBorder="1" applyAlignment="1">
      <alignment horizontal="center" vertical="center" shrinkToFit="1"/>
    </xf>
    <xf numFmtId="4" fontId="0" fillId="0" borderId="22" xfId="102" applyNumberFormat="1" applyFont="1" applyFill="1" applyBorder="1" applyAlignment="1">
      <alignment horizontal="center" vertical="center" shrinkToFit="1"/>
      <protection/>
    </xf>
    <xf numFmtId="4" fontId="0" fillId="0" borderId="22" xfId="112" applyNumberFormat="1" applyFont="1" applyFill="1" applyBorder="1" applyAlignment="1">
      <alignment horizontal="center" vertical="center" shrinkToFit="1"/>
      <protection/>
    </xf>
    <xf numFmtId="0" fontId="0" fillId="0" borderId="0" xfId="108" applyFont="1" applyFill="1" applyAlignment="1">
      <alignment vertical="center"/>
      <protection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right" vertical="center" wrapText="1"/>
    </xf>
    <xf numFmtId="4" fontId="0" fillId="0" borderId="22" xfId="107" applyNumberFormat="1" applyFont="1" applyFill="1" applyBorder="1" applyAlignment="1">
      <alignment horizontal="center" vertical="center"/>
      <protection/>
    </xf>
    <xf numFmtId="2" fontId="0" fillId="0" borderId="22" xfId="107" applyNumberFormat="1" applyFont="1" applyFill="1" applyBorder="1" applyAlignment="1">
      <alignment horizontal="center" vertical="center" wrapText="1"/>
      <protection/>
    </xf>
    <xf numFmtId="2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0" fontId="10" fillId="0" borderId="0" xfId="97" applyFont="1" applyFill="1" applyAlignment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shrinkToFit="1"/>
    </xf>
    <xf numFmtId="0" fontId="25" fillId="0" borderId="22" xfId="97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22" fillId="0" borderId="24" xfId="0" applyFont="1" applyBorder="1" applyAlignment="1" quotePrefix="1">
      <alignment horizontal="center"/>
    </xf>
    <xf numFmtId="4" fontId="0" fillId="0" borderId="19" xfId="108" applyNumberFormat="1" applyFont="1" applyFill="1" applyBorder="1" applyAlignment="1">
      <alignment vertical="center" wrapText="1"/>
      <protection/>
    </xf>
    <xf numFmtId="0" fontId="22" fillId="0" borderId="0" xfId="108" applyFont="1" applyFill="1" applyAlignment="1">
      <alignment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22" fillId="55" borderId="25" xfId="0" applyFont="1" applyFill="1" applyBorder="1" applyAlignment="1">
      <alignment horizontal="center" vertical="center" wrapText="1"/>
    </xf>
    <xf numFmtId="4" fontId="0" fillId="0" borderId="21" xfId="112" applyNumberFormat="1" applyFont="1" applyFill="1" applyBorder="1" applyAlignment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21" xfId="107" applyNumberFormat="1" applyFont="1" applyFill="1" applyBorder="1" applyAlignment="1">
      <alignment horizontal="center" vertical="center" wrapText="1"/>
      <protection/>
    </xf>
    <xf numFmtId="2" fontId="0" fillId="0" borderId="21" xfId="107" applyNumberFormat="1" applyFont="1" applyFill="1" applyBorder="1" applyAlignment="1">
      <alignment horizontal="center" vertical="center" wrapText="1"/>
      <protection/>
    </xf>
    <xf numFmtId="4" fontId="0" fillId="0" borderId="26" xfId="112" applyNumberFormat="1" applyFont="1" applyFill="1" applyBorder="1" applyAlignment="1">
      <alignment horizontal="center" vertical="center" shrinkToFit="1"/>
      <protection/>
    </xf>
    <xf numFmtId="4" fontId="0" fillId="56" borderId="27" xfId="112" applyNumberFormat="1" applyFont="1" applyFill="1" applyBorder="1" applyAlignment="1">
      <alignment horizontal="center" vertical="center" shrinkToFit="1"/>
      <protection/>
    </xf>
    <xf numFmtId="4" fontId="0" fillId="56" borderId="26" xfId="112" applyNumberFormat="1" applyFont="1" applyFill="1" applyBorder="1" applyAlignment="1">
      <alignment horizontal="center" vertical="center" shrinkToFit="1"/>
      <protection/>
    </xf>
    <xf numFmtId="4" fontId="0" fillId="56" borderId="28" xfId="112" applyNumberFormat="1" applyFont="1" applyFill="1" applyBorder="1" applyAlignment="1">
      <alignment horizontal="center" vertical="center" shrinkToFit="1"/>
      <protection/>
    </xf>
    <xf numFmtId="4" fontId="0" fillId="56" borderId="22" xfId="112" applyNumberFormat="1" applyFont="1" applyFill="1" applyBorder="1" applyAlignment="1">
      <alignment horizontal="center" vertical="center" shrinkToFit="1"/>
      <protection/>
    </xf>
    <xf numFmtId="0" fontId="22" fillId="55" borderId="24" xfId="0" applyFont="1" applyFill="1" applyBorder="1" applyAlignment="1">
      <alignment horizontal="center"/>
    </xf>
    <xf numFmtId="4" fontId="30" fillId="55" borderId="25" xfId="0" applyNumberFormat="1" applyFont="1" applyFill="1" applyBorder="1" applyAlignment="1">
      <alignment/>
    </xf>
    <xf numFmtId="4" fontId="22" fillId="55" borderId="21" xfId="112" applyNumberFormat="1" applyFont="1" applyFill="1" applyBorder="1" applyAlignment="1">
      <alignment horizontal="center" vertical="center" shrinkToFit="1"/>
      <protection/>
    </xf>
    <xf numFmtId="4" fontId="22" fillId="0" borderId="26" xfId="112" applyNumberFormat="1" applyFont="1" applyFill="1" applyBorder="1" applyAlignment="1">
      <alignment horizontal="center" vertical="center" shrinkToFit="1"/>
      <protection/>
    </xf>
    <xf numFmtId="4" fontId="22" fillId="0" borderId="22" xfId="112" applyNumberFormat="1" applyFont="1" applyFill="1" applyBorder="1" applyAlignment="1">
      <alignment horizontal="center" vertical="center" shrinkToFit="1"/>
      <protection/>
    </xf>
    <xf numFmtId="0" fontId="31" fillId="0" borderId="0" xfId="98" applyFont="1" applyFill="1" applyBorder="1" applyAlignment="1" applyProtection="1">
      <alignment/>
      <protection hidden="1" locked="0"/>
    </xf>
    <xf numFmtId="0" fontId="31" fillId="0" borderId="0" xfId="98" applyFont="1" applyFill="1" applyBorder="1" applyAlignment="1" applyProtection="1">
      <alignment horizontal="center"/>
      <protection hidden="1" locked="0"/>
    </xf>
    <xf numFmtId="0" fontId="31" fillId="0" borderId="0" xfId="98" applyFont="1" applyFill="1" applyBorder="1" applyAlignment="1" applyProtection="1">
      <alignment horizontal="right"/>
      <protection hidden="1" locked="0"/>
    </xf>
    <xf numFmtId="49" fontId="34" fillId="0" borderId="0" xfId="98" applyNumberFormat="1" applyFont="1" applyAlignment="1">
      <alignment horizontal="left" vertical="center"/>
      <protection/>
    </xf>
    <xf numFmtId="0" fontId="31" fillId="0" borderId="0" xfId="98" applyFont="1" applyFill="1" applyAlignment="1">
      <alignment/>
      <protection/>
    </xf>
    <xf numFmtId="0" fontId="31" fillId="0" borderId="0" xfId="98" applyFont="1" applyFill="1" applyAlignment="1" applyProtection="1">
      <alignment/>
      <protection hidden="1" locked="0"/>
    </xf>
    <xf numFmtId="0" fontId="31" fillId="0" borderId="0" xfId="98" applyFont="1" applyAlignment="1" applyProtection="1">
      <alignment horizontal="center"/>
      <protection hidden="1" locked="0"/>
    </xf>
    <xf numFmtId="0" fontId="31" fillId="0" borderId="0" xfId="98" applyFont="1" applyAlignment="1" applyProtection="1">
      <alignment horizontal="center"/>
      <protection hidden="1" locked="0"/>
    </xf>
    <xf numFmtId="0" fontId="31" fillId="0" borderId="0" xfId="98" applyFont="1" applyAlignment="1" applyProtection="1">
      <alignment horizontal="right"/>
      <protection hidden="1" locked="0"/>
    </xf>
    <xf numFmtId="0" fontId="31" fillId="0" borderId="0" xfId="98" applyFont="1" applyAlignment="1" applyProtection="1">
      <alignment/>
      <protection hidden="1" locked="0"/>
    </xf>
    <xf numFmtId="49" fontId="35" fillId="0" borderId="0" xfId="98" applyNumberFormat="1" applyFont="1" applyAlignment="1">
      <alignment horizontal="left" vertical="center"/>
      <protection/>
    </xf>
    <xf numFmtId="0" fontId="36" fillId="0" borderId="0" xfId="98" applyFont="1" applyFill="1" applyAlignment="1">
      <alignment/>
      <protection/>
    </xf>
    <xf numFmtId="49" fontId="35" fillId="0" borderId="0" xfId="0" applyNumberFormat="1" applyFont="1" applyAlignment="1">
      <alignment horizontal="left" vertical="center"/>
    </xf>
    <xf numFmtId="0" fontId="31" fillId="0" borderId="0" xfId="0" applyFont="1" applyFill="1" applyAlignment="1" applyProtection="1">
      <alignment/>
      <protection hidden="1" locked="0"/>
    </xf>
    <xf numFmtId="49" fontId="35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right" vertical="center"/>
    </xf>
    <xf numFmtId="49" fontId="34" fillId="0" borderId="0" xfId="0" applyNumberFormat="1" applyFont="1" applyAlignment="1">
      <alignment horizontal="left" vertical="center"/>
    </xf>
    <xf numFmtId="0" fontId="36" fillId="0" borderId="0" xfId="98" applyFont="1" applyAlignment="1" applyProtection="1">
      <alignment/>
      <protection hidden="1" locked="0"/>
    </xf>
    <xf numFmtId="0" fontId="31" fillId="0" borderId="0" xfId="98" applyFont="1" applyAlignment="1" applyProtection="1">
      <alignment/>
      <protection hidden="1" locked="0"/>
    </xf>
    <xf numFmtId="0" fontId="36" fillId="0" borderId="0" xfId="98" applyFont="1" applyAlignment="1" applyProtection="1">
      <alignment horizontal="center"/>
      <protection hidden="1" locked="0"/>
    </xf>
    <xf numFmtId="0" fontId="31" fillId="0" borderId="0" xfId="98" applyFont="1" applyFill="1" applyAlignment="1" applyProtection="1">
      <alignment/>
      <protection hidden="1" locked="0"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/>
    </xf>
    <xf numFmtId="0" fontId="61" fillId="0" borderId="0" xfId="98" applyFont="1" applyFill="1" applyBorder="1" applyAlignment="1" applyProtection="1">
      <alignment horizontal="center"/>
      <protection hidden="1" locked="0"/>
    </xf>
    <xf numFmtId="0" fontId="37" fillId="0" borderId="0" xfId="98" applyFont="1" applyFill="1" applyBorder="1" applyAlignment="1" applyProtection="1">
      <alignment/>
      <protection hidden="1" locked="0"/>
    </xf>
    <xf numFmtId="0" fontId="38" fillId="0" borderId="0" xfId="98" applyFont="1" applyFill="1" applyBorder="1" applyAlignment="1" applyProtection="1">
      <alignment horizontal="center"/>
      <protection hidden="1" locked="0"/>
    </xf>
    <xf numFmtId="0" fontId="37" fillId="0" borderId="0" xfId="98" applyFont="1" applyFill="1" applyBorder="1" applyAlignment="1" applyProtection="1">
      <alignment horizontal="center"/>
      <protection hidden="1" locked="0"/>
    </xf>
    <xf numFmtId="0" fontId="37" fillId="0" borderId="0" xfId="98" applyFont="1" applyFill="1" applyBorder="1" applyAlignment="1" applyProtection="1">
      <alignment horizontal="right"/>
      <protection hidden="1" locked="0"/>
    </xf>
    <xf numFmtId="4" fontId="0" fillId="55" borderId="22" xfId="107" applyNumberFormat="1" applyFont="1" applyFill="1" applyBorder="1" applyAlignment="1">
      <alignment horizontal="center" vertical="center"/>
      <protection/>
    </xf>
    <xf numFmtId="2" fontId="0" fillId="55" borderId="22" xfId="107" applyNumberFormat="1" applyFont="1" applyFill="1" applyBorder="1" applyAlignment="1">
      <alignment horizontal="center" vertical="center" wrapText="1"/>
      <protection/>
    </xf>
    <xf numFmtId="4" fontId="0" fillId="55" borderId="22" xfId="100" applyNumberFormat="1" applyFont="1" applyFill="1" applyBorder="1" applyAlignment="1">
      <alignment horizontal="center" vertical="center" shrinkToFit="1"/>
      <protection/>
    </xf>
    <xf numFmtId="4" fontId="0" fillId="55" borderId="22" xfId="0" applyNumberFormat="1" applyFont="1" applyFill="1" applyBorder="1" applyAlignment="1">
      <alignment horizontal="center" vertical="center" shrinkToFit="1"/>
    </xf>
    <xf numFmtId="4" fontId="0" fillId="55" borderId="22" xfId="112" applyNumberFormat="1" applyFont="1" applyFill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97" applyFont="1" applyFill="1" applyBorder="1" applyAlignment="1">
      <alignment vertical="center" wrapText="1"/>
      <protection/>
    </xf>
    <xf numFmtId="0" fontId="0" fillId="0" borderId="29" xfId="0" applyBorder="1" applyAlignment="1" quotePrefix="1">
      <alignment horizontal="left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108" applyFont="1" applyFill="1" applyBorder="1" applyAlignment="1">
      <alignment horizontal="center" vertical="center"/>
      <protection/>
    </xf>
    <xf numFmtId="0" fontId="36" fillId="0" borderId="0" xfId="98" applyFont="1" applyFill="1" applyBorder="1" applyAlignment="1" applyProtection="1">
      <alignment/>
      <protection hidden="1" locked="0"/>
    </xf>
    <xf numFmtId="4" fontId="0" fillId="56" borderId="20" xfId="112" applyNumberFormat="1" applyFont="1" applyFill="1" applyBorder="1" applyAlignment="1">
      <alignment horizontal="center" vertical="center" shrinkToFit="1"/>
      <protection/>
    </xf>
    <xf numFmtId="4" fontId="0" fillId="56" borderId="21" xfId="112" applyNumberFormat="1" applyFont="1" applyFill="1" applyBorder="1" applyAlignment="1">
      <alignment horizontal="center" vertical="center" shrinkToFit="1"/>
      <protection/>
    </xf>
    <xf numFmtId="0" fontId="22" fillId="0" borderId="25" xfId="0" applyFont="1" applyFill="1" applyBorder="1" applyAlignment="1" applyProtection="1">
      <alignment horizontal="center" vertical="center"/>
      <protection/>
    </xf>
    <xf numFmtId="4" fontId="22" fillId="56" borderId="20" xfId="112" applyNumberFormat="1" applyFont="1" applyFill="1" applyBorder="1" applyAlignment="1">
      <alignment horizontal="center" vertical="center" shrinkToFit="1"/>
      <protection/>
    </xf>
    <xf numFmtId="4" fontId="22" fillId="0" borderId="25" xfId="0" applyNumberFormat="1" applyFont="1" applyFill="1" applyBorder="1" applyAlignment="1">
      <alignment horizontal="center" vertical="center" shrinkToFit="1"/>
    </xf>
    <xf numFmtId="0" fontId="30" fillId="0" borderId="25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0" fontId="22" fillId="55" borderId="25" xfId="0" applyFont="1" applyFill="1" applyBorder="1" applyAlignment="1" quotePrefix="1">
      <alignment horizontal="right"/>
    </xf>
    <xf numFmtId="0" fontId="0" fillId="55" borderId="25" xfId="0" applyFill="1" applyBorder="1" applyAlignment="1">
      <alignment/>
    </xf>
    <xf numFmtId="0" fontId="24" fillId="27" borderId="30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 horizontal="center" vertical="center"/>
    </xf>
    <xf numFmtId="0" fontId="30" fillId="55" borderId="24" xfId="0" applyFont="1" applyFill="1" applyBorder="1" applyAlignment="1">
      <alignment horizontal="right"/>
    </xf>
    <xf numFmtId="0" fontId="30" fillId="55" borderId="31" xfId="0" applyFont="1" applyFill="1" applyBorder="1" applyAlignment="1">
      <alignment horizontal="right"/>
    </xf>
    <xf numFmtId="0" fontId="30" fillId="55" borderId="29" xfId="0" applyFont="1" applyFill="1" applyBorder="1" applyAlignment="1">
      <alignment horizontal="right"/>
    </xf>
    <xf numFmtId="0" fontId="24" fillId="27" borderId="24" xfId="0" applyFont="1" applyFill="1" applyBorder="1" applyAlignment="1">
      <alignment horizontal="center" vertical="center"/>
    </xf>
    <xf numFmtId="0" fontId="24" fillId="27" borderId="31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right" vertical="center" wrapText="1"/>
    </xf>
    <xf numFmtId="0" fontId="22" fillId="0" borderId="31" xfId="0" applyNumberFormat="1" applyFont="1" applyFill="1" applyBorder="1" applyAlignment="1">
      <alignment horizontal="right" vertical="center" wrapText="1"/>
    </xf>
    <xf numFmtId="0" fontId="22" fillId="0" borderId="29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left" vertical="top"/>
    </xf>
    <xf numFmtId="0" fontId="25" fillId="0" borderId="22" xfId="97" applyFont="1" applyFill="1" applyBorder="1" applyAlignment="1">
      <alignment horizontal="center" vertical="center" textRotation="90" wrapText="1"/>
      <protection/>
    </xf>
    <xf numFmtId="0" fontId="25" fillId="0" borderId="21" xfId="97" applyFont="1" applyFill="1" applyBorder="1" applyAlignment="1">
      <alignment horizontal="center" vertical="center" wrapText="1"/>
      <protection/>
    </xf>
  </cellXfs>
  <cellStyles count="125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omma 2" xfId="70"/>
    <cellStyle name="Comma 2 2" xfId="71"/>
    <cellStyle name="Comma 4" xfId="72"/>
    <cellStyle name="Comma 5" xfId="73"/>
    <cellStyle name="Currency" xfId="74"/>
    <cellStyle name="Currency [0]" xfId="75"/>
    <cellStyle name="Euro" xfId="76"/>
    <cellStyle name="Explanatory Text" xfId="77"/>
    <cellStyle name="Good" xfId="78"/>
    <cellStyle name="Good 2" xfId="79"/>
    <cellStyle name="Heading 1" xfId="80"/>
    <cellStyle name="Heading 2" xfId="81"/>
    <cellStyle name="Heading 3" xfId="82"/>
    <cellStyle name="Heading 4" xfId="83"/>
    <cellStyle name="Ievade" xfId="84"/>
    <cellStyle name="Input" xfId="85"/>
    <cellStyle name="Izvade" xfId="86"/>
    <cellStyle name="Kopsumma" xfId="87"/>
    <cellStyle name="Labs" xfId="88"/>
    <cellStyle name="Linked Cell" xfId="89"/>
    <cellStyle name="Neitrāls" xfId="90"/>
    <cellStyle name="Neutral" xfId="91"/>
    <cellStyle name="Normal 10 4" xfId="92"/>
    <cellStyle name="Normal 11" xfId="93"/>
    <cellStyle name="Normal 12" xfId="94"/>
    <cellStyle name="Normal 12 2" xfId="95"/>
    <cellStyle name="Normal 12 4" xfId="96"/>
    <cellStyle name="Normal 2" xfId="97"/>
    <cellStyle name="Normal 2 2" xfId="98"/>
    <cellStyle name="Normal 2 2 2" xfId="99"/>
    <cellStyle name="Normal 2 3" xfId="100"/>
    <cellStyle name="Normal 2_Klaipedas_94" xfId="101"/>
    <cellStyle name="Normal 3" xfId="102"/>
    <cellStyle name="Normal 3 2" xfId="103"/>
    <cellStyle name="Normal 38" xfId="104"/>
    <cellStyle name="Normal 4" xfId="105"/>
    <cellStyle name="Normal 4 2" xfId="106"/>
    <cellStyle name="Normal 5" xfId="107"/>
    <cellStyle name="Normal 5 2" xfId="108"/>
    <cellStyle name="Normal 6" xfId="109"/>
    <cellStyle name="Normal 6 2" xfId="110"/>
    <cellStyle name="Normal 7" xfId="111"/>
    <cellStyle name="Normal_AD-SLIMNICA" xfId="112"/>
    <cellStyle name="Nosaukums" xfId="113"/>
    <cellStyle name="Note" xfId="114"/>
    <cellStyle name="Output" xfId="115"/>
    <cellStyle name="Parastais 2" xfId="116"/>
    <cellStyle name="Parastais_Lapa2" xfId="117"/>
    <cellStyle name="Paskaidrojošs teksts" xfId="118"/>
    <cellStyle name="Pārbaudes šūna" xfId="119"/>
    <cellStyle name="Percent" xfId="120"/>
    <cellStyle name="Percent 2" xfId="121"/>
    <cellStyle name="Piezīme" xfId="122"/>
    <cellStyle name="Saistītā šūna" xfId="123"/>
    <cellStyle name="Slikts" xfId="124"/>
    <cellStyle name="Stils 1" xfId="125"/>
    <cellStyle name="Style 1" xfId="126"/>
    <cellStyle name="Style 1 1" xfId="127"/>
    <cellStyle name="TableStyleLight1" xfId="128"/>
    <cellStyle name="Title" xfId="129"/>
    <cellStyle name="Total" xfId="130"/>
    <cellStyle name="Virsraksts 1" xfId="131"/>
    <cellStyle name="Virsraksts 2" xfId="132"/>
    <cellStyle name="Virsraksts 3" xfId="133"/>
    <cellStyle name="Virsraksts 4" xfId="134"/>
    <cellStyle name="Warning Text" xfId="135"/>
    <cellStyle name="Обычный_Gulbene siltinashana kor" xfId="136"/>
    <cellStyle name="Стиль 1" xfId="137"/>
    <cellStyle name="Финансовый_Gulbene siltinashana kor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Agroprojekts\My%20Documents\APREKINIs\_FORMULAS\potreblenie_voda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dijs\dati%20(s)\DOCUME~1\XPUSER~1\LOCALS~1\Temp\Rar$DI00.344\Tame%20Graudu%2020%20-%2023.12.2009%20AVK%20bez%20siltinasa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вет"/>
      <sheetName val="Расчет по СНиП(пример)"/>
      <sheetName val="Расчет по СНиП(пример душ)"/>
      <sheetName val="Расчет по СНиП(общ)"/>
      <sheetName val="al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turs"/>
      <sheetName val="pask"/>
      <sheetName val="K"/>
      <sheetName val="KPDV"/>
      <sheetName val="A-1"/>
      <sheetName val="A-2"/>
      <sheetName val="A-3;6;9"/>
      <sheetName val="A-4;7;10"/>
      <sheetName val="A-5;8;11"/>
      <sheetName val="A-12"/>
      <sheetName val="A-13;55"/>
      <sheetName val="A-14;26;28;40;56"/>
      <sheetName val="A-15;16;29;30;43"/>
      <sheetName val="A-17;19;20;22;23;25;31;34;"/>
      <sheetName val="A-18;21;24;32;35;38"/>
      <sheetName val="A-27;41"/>
      <sheetName val="A-44"/>
      <sheetName val="A-45;48;51"/>
      <sheetName val="A-46;49;52"/>
      <sheetName val="A-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5.00390625" style="1" customWidth="1"/>
    <col min="2" max="2" width="40.421875" style="1" customWidth="1"/>
    <col min="3" max="3" width="10.00390625" style="1" customWidth="1"/>
    <col min="4" max="4" width="9.140625" style="1" customWidth="1"/>
    <col min="5" max="7" width="9.00390625" style="1" customWidth="1"/>
    <col min="8" max="9" width="6.8515625" style="1" customWidth="1"/>
    <col min="10" max="14" width="9.00390625" style="1" customWidth="1"/>
    <col min="15" max="15" width="10.7109375" style="1" customWidth="1"/>
    <col min="16" max="16384" width="9.140625" style="1" customWidth="1"/>
  </cols>
  <sheetData>
    <row r="1" spans="4:15" s="53" customFormat="1" ht="28.5" customHeight="1">
      <c r="D1" s="92" t="s">
        <v>32</v>
      </c>
      <c r="E1" s="54"/>
      <c r="F1" s="54"/>
      <c r="G1" s="54"/>
      <c r="H1" s="54"/>
      <c r="I1" s="54"/>
      <c r="J1" s="54"/>
      <c r="K1" s="54"/>
      <c r="L1" s="54"/>
      <c r="M1" s="77" t="s">
        <v>27</v>
      </c>
      <c r="N1" s="54"/>
      <c r="O1" s="54"/>
    </row>
    <row r="2" spans="1:17" s="53" customFormat="1" ht="31.5" customHeight="1">
      <c r="A2" s="114" t="s">
        <v>51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54"/>
      <c r="Q2" s="55"/>
    </row>
    <row r="3" spans="1:17" s="53" customFormat="1" ht="15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s="62" customFormat="1" ht="15">
      <c r="A4" s="56"/>
      <c r="B4" s="57"/>
      <c r="C4" s="58"/>
      <c r="D4" s="58"/>
      <c r="E4" s="59"/>
      <c r="F4" s="59" t="s">
        <v>45</v>
      </c>
      <c r="G4" s="59"/>
      <c r="H4" s="60"/>
      <c r="I4" s="60"/>
      <c r="J4" s="60"/>
      <c r="K4" s="60"/>
      <c r="L4" s="60"/>
      <c r="M4" s="60"/>
      <c r="N4" s="60"/>
      <c r="O4" s="60"/>
      <c r="P4" s="60"/>
      <c r="Q4" s="61"/>
    </row>
    <row r="5" spans="1:17" s="62" customFormat="1" ht="15">
      <c r="A5" s="63"/>
      <c r="B5" s="64"/>
      <c r="C5" s="65"/>
      <c r="D5" s="66"/>
      <c r="E5" s="59"/>
      <c r="F5" s="59"/>
      <c r="G5" s="59"/>
      <c r="H5" s="60"/>
      <c r="I5" s="60"/>
      <c r="J5" s="60"/>
      <c r="K5" s="60"/>
      <c r="L5" s="60"/>
      <c r="M5" s="60"/>
      <c r="N5" s="60"/>
      <c r="O5" s="60"/>
      <c r="P5" s="60"/>
      <c r="Q5" s="61"/>
    </row>
    <row r="6" spans="1:17" s="62" customFormat="1" ht="15">
      <c r="A6" s="67" t="s">
        <v>46</v>
      </c>
      <c r="B6" s="67"/>
      <c r="C6" s="67"/>
      <c r="D6" s="68"/>
      <c r="E6" s="59"/>
      <c r="F6" s="59"/>
      <c r="G6" s="59"/>
      <c r="H6" s="60"/>
      <c r="I6" s="60"/>
      <c r="J6" s="60"/>
      <c r="K6" s="60"/>
      <c r="L6" s="60"/>
      <c r="M6" s="60"/>
      <c r="N6" s="60"/>
      <c r="O6" s="60"/>
      <c r="P6" s="60"/>
      <c r="Q6" s="61"/>
    </row>
    <row r="7" spans="1:17" s="62" customFormat="1" ht="15">
      <c r="A7" s="63"/>
      <c r="B7" s="64"/>
      <c r="C7" s="69"/>
      <c r="D7" s="70"/>
      <c r="E7" s="59"/>
      <c r="F7" s="59"/>
      <c r="G7" s="59"/>
      <c r="H7" s="60"/>
      <c r="I7" s="60"/>
      <c r="J7" s="60"/>
      <c r="K7" s="60"/>
      <c r="L7" s="60"/>
      <c r="M7" s="60"/>
      <c r="N7" s="60"/>
      <c r="O7" s="60"/>
      <c r="P7" s="60"/>
      <c r="Q7" s="61"/>
    </row>
    <row r="8" spans="1:17" s="62" customFormat="1" ht="15">
      <c r="A8" s="71" t="s">
        <v>52</v>
      </c>
      <c r="B8" s="71"/>
      <c r="C8" s="71"/>
      <c r="D8" s="72"/>
      <c r="E8" s="72"/>
      <c r="F8" s="72"/>
      <c r="G8" s="59"/>
      <c r="H8" s="60"/>
      <c r="I8" s="73"/>
      <c r="J8" s="60"/>
      <c r="K8" s="60"/>
      <c r="L8" s="60"/>
      <c r="M8" s="60"/>
      <c r="N8" s="60"/>
      <c r="O8" s="60"/>
      <c r="P8" s="60"/>
      <c r="Q8" s="61"/>
    </row>
    <row r="9" spans="1:14" s="62" customFormat="1" ht="15">
      <c r="A9" s="74"/>
      <c r="B9" s="74"/>
      <c r="C9" s="74"/>
      <c r="D9" s="74"/>
      <c r="E9" s="60"/>
      <c r="F9" s="60"/>
      <c r="G9" s="60"/>
      <c r="H9" s="60"/>
      <c r="J9" s="60"/>
      <c r="K9" s="60"/>
      <c r="L9" s="60"/>
      <c r="M9" s="60"/>
      <c r="N9" s="60"/>
    </row>
    <row r="10" spans="1:17" s="76" customFormat="1" ht="15.75">
      <c r="A10" s="116" t="s">
        <v>37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s="76" customFormat="1" ht="15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 s="76" customFormat="1" ht="15.75">
      <c r="A12" s="116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s="76" customFormat="1" ht="33.75">
      <c r="A13" s="117" t="s">
        <v>0</v>
      </c>
      <c r="B13" s="118" t="s">
        <v>2</v>
      </c>
      <c r="C13" s="117" t="s">
        <v>3</v>
      </c>
      <c r="D13" s="117" t="s">
        <v>4</v>
      </c>
      <c r="E13" s="31" t="s">
        <v>5</v>
      </c>
      <c r="F13" s="31"/>
      <c r="G13" s="31"/>
      <c r="H13" s="31"/>
      <c r="I13" s="31"/>
      <c r="J13" s="31"/>
      <c r="K13" s="31" t="s">
        <v>6</v>
      </c>
      <c r="L13" s="31"/>
      <c r="M13" s="31"/>
      <c r="N13" s="31"/>
      <c r="O13" s="31"/>
      <c r="P13" s="2"/>
      <c r="Q13" s="2"/>
    </row>
    <row r="14" spans="1:15" s="2" customFormat="1" ht="48.75" customHeight="1">
      <c r="A14" s="117"/>
      <c r="B14" s="118"/>
      <c r="C14" s="117"/>
      <c r="D14" s="117"/>
      <c r="E14" s="3" t="s">
        <v>7</v>
      </c>
      <c r="F14" s="4" t="s">
        <v>8</v>
      </c>
      <c r="G14" s="5" t="s">
        <v>9</v>
      </c>
      <c r="H14" s="6" t="s">
        <v>10</v>
      </c>
      <c r="I14" s="6" t="s">
        <v>11</v>
      </c>
      <c r="J14" s="5" t="s">
        <v>12</v>
      </c>
      <c r="K14" s="3" t="s">
        <v>13</v>
      </c>
      <c r="L14" s="5" t="s">
        <v>9</v>
      </c>
      <c r="M14" s="6" t="s">
        <v>10</v>
      </c>
      <c r="N14" s="6" t="s">
        <v>11</v>
      </c>
      <c r="O14" s="3" t="s">
        <v>14</v>
      </c>
    </row>
    <row r="15" spans="1:15" s="2" customFormat="1" ht="11.2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</row>
    <row r="16" spans="1:15" s="9" customFormat="1" ht="15.75">
      <c r="A16" s="8"/>
      <c r="B16" s="103" t="s">
        <v>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</row>
    <row r="17" spans="1:15" s="18" customFormat="1" ht="54" customHeight="1">
      <c r="A17" s="10">
        <v>1</v>
      </c>
      <c r="B17" s="11" t="s">
        <v>43</v>
      </c>
      <c r="C17" s="12" t="s">
        <v>15</v>
      </c>
      <c r="D17" s="13">
        <v>546</v>
      </c>
      <c r="E17" s="14"/>
      <c r="F17" s="15"/>
      <c r="G17" s="15">
        <f>E17*F17</f>
        <v>0</v>
      </c>
      <c r="H17" s="16"/>
      <c r="I17" s="16"/>
      <c r="J17" s="16">
        <f aca="true" t="shared" si="0" ref="J17:J28">I17+H17+G17</f>
        <v>0</v>
      </c>
      <c r="K17" s="17">
        <f aca="true" t="shared" si="1" ref="K17:K28">D17*E17</f>
        <v>0</v>
      </c>
      <c r="L17" s="17">
        <f aca="true" t="shared" si="2" ref="L17:L28">D17*G17</f>
        <v>0</v>
      </c>
      <c r="M17" s="17">
        <f aca="true" t="shared" si="3" ref="M17:M28">H17*D17</f>
        <v>0</v>
      </c>
      <c r="N17" s="17">
        <f aca="true" t="shared" si="4" ref="N17:N28">D17*I17</f>
        <v>0</v>
      </c>
      <c r="O17" s="17">
        <f aca="true" t="shared" si="5" ref="O17:O29">L17+M17+N17</f>
        <v>0</v>
      </c>
    </row>
    <row r="18" spans="1:15" s="18" customFormat="1" ht="27.75" customHeight="1">
      <c r="A18" s="10">
        <v>2</v>
      </c>
      <c r="B18" s="19" t="s">
        <v>47</v>
      </c>
      <c r="C18" s="12" t="s">
        <v>15</v>
      </c>
      <c r="D18" s="13">
        <v>546</v>
      </c>
      <c r="E18" s="14"/>
      <c r="F18" s="15"/>
      <c r="G18" s="15">
        <f aca="true" t="shared" si="6" ref="G18:G28">E18*F18</f>
        <v>0</v>
      </c>
      <c r="H18" s="16"/>
      <c r="I18" s="16"/>
      <c r="J18" s="16">
        <f t="shared" si="0"/>
        <v>0</v>
      </c>
      <c r="K18" s="17">
        <f t="shared" si="1"/>
        <v>0</v>
      </c>
      <c r="L18" s="17">
        <f t="shared" si="2"/>
        <v>0</v>
      </c>
      <c r="M18" s="17">
        <f t="shared" si="3"/>
        <v>0</v>
      </c>
      <c r="N18" s="17">
        <f t="shared" si="4"/>
        <v>0</v>
      </c>
      <c r="O18" s="17">
        <f t="shared" si="5"/>
        <v>0</v>
      </c>
    </row>
    <row r="19" spans="1:15" s="18" customFormat="1" ht="25.5" customHeight="1">
      <c r="A19" s="10"/>
      <c r="B19" s="20" t="s">
        <v>48</v>
      </c>
      <c r="C19" s="12" t="s">
        <v>16</v>
      </c>
      <c r="D19" s="13">
        <f>D18*0.3</f>
        <v>163.8</v>
      </c>
      <c r="E19" s="84"/>
      <c r="F19" s="85"/>
      <c r="G19" s="85"/>
      <c r="H19" s="16"/>
      <c r="I19" s="16"/>
      <c r="J19" s="16">
        <f t="shared" si="0"/>
        <v>0</v>
      </c>
      <c r="K19" s="86"/>
      <c r="L19" s="86"/>
      <c r="M19" s="17">
        <f t="shared" si="3"/>
        <v>0</v>
      </c>
      <c r="N19" s="17">
        <f t="shared" si="4"/>
        <v>0</v>
      </c>
      <c r="O19" s="17">
        <f t="shared" si="5"/>
        <v>0</v>
      </c>
    </row>
    <row r="20" spans="1:15" s="18" customFormat="1" ht="42.75" customHeight="1">
      <c r="A20" s="10">
        <v>3</v>
      </c>
      <c r="B20" s="19" t="s">
        <v>31</v>
      </c>
      <c r="C20" s="12" t="s">
        <v>17</v>
      </c>
      <c r="D20" s="13">
        <v>546</v>
      </c>
      <c r="E20" s="21"/>
      <c r="F20" s="22"/>
      <c r="G20" s="15">
        <f t="shared" si="6"/>
        <v>0</v>
      </c>
      <c r="H20" s="22"/>
      <c r="I20" s="22"/>
      <c r="J20" s="16">
        <f t="shared" si="0"/>
        <v>0</v>
      </c>
      <c r="K20" s="17">
        <f t="shared" si="1"/>
        <v>0</v>
      </c>
      <c r="L20" s="17">
        <f t="shared" si="2"/>
        <v>0</v>
      </c>
      <c r="M20" s="17">
        <f t="shared" si="3"/>
        <v>0</v>
      </c>
      <c r="N20" s="17">
        <f t="shared" si="4"/>
        <v>0</v>
      </c>
      <c r="O20" s="17">
        <f t="shared" si="5"/>
        <v>0</v>
      </c>
    </row>
    <row r="21" spans="1:15" s="18" customFormat="1" ht="41.25" customHeight="1">
      <c r="A21" s="10"/>
      <c r="B21" s="24" t="s">
        <v>44</v>
      </c>
      <c r="C21" s="12" t="s">
        <v>17</v>
      </c>
      <c r="D21" s="25">
        <f>D20*1.15</f>
        <v>627.9</v>
      </c>
      <c r="E21" s="82"/>
      <c r="F21" s="83"/>
      <c r="G21" s="85"/>
      <c r="H21" s="23"/>
      <c r="I21" s="22"/>
      <c r="J21" s="16">
        <f t="shared" si="0"/>
        <v>0</v>
      </c>
      <c r="K21" s="86"/>
      <c r="L21" s="86"/>
      <c r="M21" s="17">
        <f t="shared" si="3"/>
        <v>0</v>
      </c>
      <c r="N21" s="17">
        <f t="shared" si="4"/>
        <v>0</v>
      </c>
      <c r="O21" s="17">
        <f t="shared" si="5"/>
        <v>0</v>
      </c>
    </row>
    <row r="22" spans="1:15" s="18" customFormat="1" ht="38.25" customHeight="1">
      <c r="A22" s="10">
        <v>4</v>
      </c>
      <c r="B22" s="24" t="s">
        <v>36</v>
      </c>
      <c r="C22" s="12" t="s">
        <v>34</v>
      </c>
      <c r="D22" s="25">
        <v>12</v>
      </c>
      <c r="E22" s="21"/>
      <c r="F22" s="22"/>
      <c r="G22" s="15">
        <f t="shared" si="6"/>
        <v>0</v>
      </c>
      <c r="H22" s="23"/>
      <c r="I22" s="22"/>
      <c r="J22" s="16">
        <f t="shared" si="0"/>
        <v>0</v>
      </c>
      <c r="K22" s="17">
        <f t="shared" si="1"/>
        <v>0</v>
      </c>
      <c r="L22" s="17">
        <f t="shared" si="2"/>
        <v>0</v>
      </c>
      <c r="M22" s="17">
        <f t="shared" si="3"/>
        <v>0</v>
      </c>
      <c r="N22" s="17">
        <f t="shared" si="4"/>
        <v>0</v>
      </c>
      <c r="O22" s="17">
        <f t="shared" si="5"/>
        <v>0</v>
      </c>
    </row>
    <row r="23" spans="1:15" s="18" customFormat="1" ht="17.25" customHeight="1">
      <c r="A23" s="10">
        <v>5</v>
      </c>
      <c r="B23" s="24" t="s">
        <v>21</v>
      </c>
      <c r="C23" s="12" t="s">
        <v>18</v>
      </c>
      <c r="D23" s="25">
        <v>1</v>
      </c>
      <c r="E23" s="21"/>
      <c r="F23" s="22"/>
      <c r="G23" s="15">
        <f t="shared" si="6"/>
        <v>0</v>
      </c>
      <c r="H23" s="22"/>
      <c r="I23" s="22"/>
      <c r="J23" s="16">
        <f t="shared" si="0"/>
        <v>0</v>
      </c>
      <c r="K23" s="17">
        <f t="shared" si="1"/>
        <v>0</v>
      </c>
      <c r="L23" s="17">
        <f t="shared" si="2"/>
        <v>0</v>
      </c>
      <c r="M23" s="17">
        <f t="shared" si="3"/>
        <v>0</v>
      </c>
      <c r="N23" s="17">
        <f t="shared" si="4"/>
        <v>0</v>
      </c>
      <c r="O23" s="17">
        <f t="shared" si="5"/>
        <v>0</v>
      </c>
    </row>
    <row r="24" spans="1:15" s="18" customFormat="1" ht="25.5" customHeight="1">
      <c r="A24" s="10">
        <v>6</v>
      </c>
      <c r="B24" s="87" t="s">
        <v>35</v>
      </c>
      <c r="C24" s="12" t="s">
        <v>34</v>
      </c>
      <c r="D24" s="25">
        <v>6</v>
      </c>
      <c r="E24" s="21"/>
      <c r="F24" s="22"/>
      <c r="G24" s="15">
        <f t="shared" si="6"/>
        <v>0</v>
      </c>
      <c r="H24" s="23"/>
      <c r="I24" s="22"/>
      <c r="J24" s="16">
        <f t="shared" si="0"/>
        <v>0</v>
      </c>
      <c r="K24" s="17">
        <f t="shared" si="1"/>
        <v>0</v>
      </c>
      <c r="L24" s="17">
        <f t="shared" si="2"/>
        <v>0</v>
      </c>
      <c r="M24" s="17">
        <f t="shared" si="3"/>
        <v>0</v>
      </c>
      <c r="N24" s="17">
        <f t="shared" si="4"/>
        <v>0</v>
      </c>
      <c r="O24" s="17">
        <f t="shared" si="5"/>
        <v>0</v>
      </c>
    </row>
    <row r="25" spans="1:15" s="18" customFormat="1" ht="19.5" customHeight="1">
      <c r="A25" s="10">
        <v>7</v>
      </c>
      <c r="B25" s="88" t="s">
        <v>41</v>
      </c>
      <c r="C25" s="12" t="s">
        <v>18</v>
      </c>
      <c r="D25" s="25">
        <v>2</v>
      </c>
      <c r="E25" s="21"/>
      <c r="F25" s="22"/>
      <c r="G25" s="15">
        <f t="shared" si="6"/>
        <v>0</v>
      </c>
      <c r="H25" s="22"/>
      <c r="I25" s="22"/>
      <c r="J25" s="16">
        <f t="shared" si="0"/>
        <v>0</v>
      </c>
      <c r="K25" s="17">
        <f t="shared" si="1"/>
        <v>0</v>
      </c>
      <c r="L25" s="17">
        <f t="shared" si="2"/>
        <v>0</v>
      </c>
      <c r="M25" s="17">
        <f t="shared" si="3"/>
        <v>0</v>
      </c>
      <c r="N25" s="17">
        <f t="shared" si="4"/>
        <v>0</v>
      </c>
      <c r="O25" s="17">
        <f t="shared" si="5"/>
        <v>0</v>
      </c>
    </row>
    <row r="26" spans="1:15" s="18" customFormat="1" ht="36" customHeight="1">
      <c r="A26" s="36">
        <v>8</v>
      </c>
      <c r="B26" s="26" t="s">
        <v>42</v>
      </c>
      <c r="C26" s="12" t="s">
        <v>19</v>
      </c>
      <c r="D26" s="13">
        <v>174</v>
      </c>
      <c r="E26" s="21"/>
      <c r="F26" s="22"/>
      <c r="G26" s="15">
        <f t="shared" si="6"/>
        <v>0</v>
      </c>
      <c r="H26" s="22"/>
      <c r="I26" s="22"/>
      <c r="J26" s="16">
        <f t="shared" si="0"/>
        <v>0</v>
      </c>
      <c r="K26" s="17">
        <f t="shared" si="1"/>
        <v>0</v>
      </c>
      <c r="L26" s="17">
        <f t="shared" si="2"/>
        <v>0</v>
      </c>
      <c r="M26" s="17">
        <f t="shared" si="3"/>
        <v>0</v>
      </c>
      <c r="N26" s="17">
        <f t="shared" si="4"/>
        <v>0</v>
      </c>
      <c r="O26" s="17">
        <f t="shared" si="5"/>
        <v>0</v>
      </c>
    </row>
    <row r="27" spans="1:15" s="18" customFormat="1" ht="42.75" customHeight="1">
      <c r="A27" s="90">
        <v>9</v>
      </c>
      <c r="B27" s="89" t="s">
        <v>20</v>
      </c>
      <c r="C27" s="12" t="s">
        <v>19</v>
      </c>
      <c r="D27" s="13">
        <v>29</v>
      </c>
      <c r="E27" s="21"/>
      <c r="F27" s="22"/>
      <c r="G27" s="15">
        <f t="shared" si="6"/>
        <v>0</v>
      </c>
      <c r="H27" s="22"/>
      <c r="I27" s="22"/>
      <c r="J27" s="16">
        <f t="shared" si="0"/>
        <v>0</v>
      </c>
      <c r="K27" s="17">
        <f t="shared" si="1"/>
        <v>0</v>
      </c>
      <c r="L27" s="17">
        <f t="shared" si="2"/>
        <v>0</v>
      </c>
      <c r="M27" s="17">
        <f t="shared" si="3"/>
        <v>0</v>
      </c>
      <c r="N27" s="17">
        <f t="shared" si="4"/>
        <v>0</v>
      </c>
      <c r="O27" s="17">
        <f t="shared" si="5"/>
        <v>0</v>
      </c>
    </row>
    <row r="28" spans="1:15" s="18" customFormat="1" ht="29.25" customHeight="1">
      <c r="A28" s="91">
        <v>10</v>
      </c>
      <c r="B28" s="34" t="s">
        <v>22</v>
      </c>
      <c r="C28" s="39" t="s">
        <v>33</v>
      </c>
      <c r="D28" s="40">
        <v>1</v>
      </c>
      <c r="E28" s="41"/>
      <c r="F28" s="42"/>
      <c r="G28" s="15">
        <f t="shared" si="6"/>
        <v>0</v>
      </c>
      <c r="H28" s="42"/>
      <c r="I28" s="42"/>
      <c r="J28" s="16">
        <f t="shared" si="0"/>
        <v>0</v>
      </c>
      <c r="K28" s="38">
        <f t="shared" si="1"/>
        <v>0</v>
      </c>
      <c r="L28" s="38">
        <f t="shared" si="2"/>
        <v>0</v>
      </c>
      <c r="M28" s="38">
        <f t="shared" si="3"/>
        <v>0</v>
      </c>
      <c r="N28" s="38">
        <f t="shared" si="4"/>
        <v>0</v>
      </c>
      <c r="O28" s="38">
        <f t="shared" si="5"/>
        <v>0</v>
      </c>
    </row>
    <row r="29" spans="1:15" s="35" customFormat="1" ht="18.75" customHeight="1">
      <c r="A29" s="37">
        <v>11</v>
      </c>
      <c r="B29" s="105" t="s">
        <v>30</v>
      </c>
      <c r="C29" s="106"/>
      <c r="D29" s="106"/>
      <c r="E29" s="106"/>
      <c r="F29" s="106"/>
      <c r="G29" s="106"/>
      <c r="H29" s="106"/>
      <c r="I29" s="106"/>
      <c r="J29" s="107"/>
      <c r="K29" s="49">
        <f>SUM(K17:K28)</f>
        <v>0</v>
      </c>
      <c r="L29" s="49">
        <f>SUM(L17:L28)</f>
        <v>0</v>
      </c>
      <c r="M29" s="49">
        <f>SUM(M17:M28)</f>
        <v>0</v>
      </c>
      <c r="N29" s="49">
        <f>SUM(N17:N28)</f>
        <v>0</v>
      </c>
      <c r="O29" s="50">
        <f t="shared" si="5"/>
        <v>0</v>
      </c>
    </row>
    <row r="30" spans="1:15" s="18" customFormat="1" ht="15.75">
      <c r="A30" s="8"/>
      <c r="B30" s="108" t="s">
        <v>24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</row>
    <row r="31" spans="1:15" s="18" customFormat="1" ht="15">
      <c r="A31" s="32">
        <v>12</v>
      </c>
      <c r="B31" s="98" t="s">
        <v>25</v>
      </c>
      <c r="C31" s="98"/>
      <c r="D31" s="98"/>
      <c r="E31" s="98"/>
      <c r="F31" s="98"/>
      <c r="G31" s="98"/>
      <c r="H31" s="98"/>
      <c r="I31" s="98"/>
      <c r="J31" s="98"/>
      <c r="K31" s="44" t="s">
        <v>26</v>
      </c>
      <c r="L31" s="45"/>
      <c r="M31" s="43" t="e">
        <f>M29*K31</f>
        <v>#VALUE!</v>
      </c>
      <c r="N31" s="47"/>
      <c r="O31" s="51" t="e">
        <f>M31</f>
        <v>#VALUE!</v>
      </c>
    </row>
    <row r="32" spans="1:15" s="18" customFormat="1" ht="15">
      <c r="A32" s="32">
        <v>13</v>
      </c>
      <c r="B32" s="98" t="s">
        <v>23</v>
      </c>
      <c r="C32" s="98"/>
      <c r="D32" s="98"/>
      <c r="E32" s="98"/>
      <c r="F32" s="98"/>
      <c r="G32" s="98"/>
      <c r="H32" s="98"/>
      <c r="I32" s="98"/>
      <c r="J32" s="98"/>
      <c r="K32" s="46" t="s">
        <v>26</v>
      </c>
      <c r="L32" s="47"/>
      <c r="M32" s="47"/>
      <c r="N32" s="47"/>
      <c r="O32" s="52" t="e">
        <f>O29*K32</f>
        <v>#VALUE!</v>
      </c>
    </row>
    <row r="33" spans="1:15" s="18" customFormat="1" ht="12.75">
      <c r="A33" s="33">
        <v>14</v>
      </c>
      <c r="B33" s="99" t="s">
        <v>50</v>
      </c>
      <c r="C33" s="100"/>
      <c r="D33" s="100"/>
      <c r="E33" s="100"/>
      <c r="F33" s="100"/>
      <c r="G33" s="100"/>
      <c r="H33" s="100"/>
      <c r="I33" s="100"/>
      <c r="J33" s="100"/>
      <c r="K33" s="46"/>
      <c r="L33" s="17">
        <f>L29*0.2359</f>
        <v>0</v>
      </c>
      <c r="M33" s="47"/>
      <c r="N33" s="47"/>
      <c r="O33" s="52">
        <f>L33</f>
        <v>0</v>
      </c>
    </row>
    <row r="34" spans="1:15" s="18" customFormat="1" ht="14.25" customHeight="1">
      <c r="A34" s="48">
        <v>15</v>
      </c>
      <c r="B34" s="101" t="s">
        <v>39</v>
      </c>
      <c r="C34" s="102"/>
      <c r="D34" s="102"/>
      <c r="E34" s="102"/>
      <c r="F34" s="102"/>
      <c r="G34" s="102"/>
      <c r="H34" s="102"/>
      <c r="I34" s="102"/>
      <c r="J34" s="102"/>
      <c r="K34" s="93"/>
      <c r="L34" s="94"/>
      <c r="M34" s="94"/>
      <c r="N34" s="94"/>
      <c r="O34" s="50" t="e">
        <f>SUM(O31:O33)+O29</f>
        <v>#VALUE!</v>
      </c>
    </row>
    <row r="35" spans="1:15" s="27" customFormat="1" ht="12.75">
      <c r="A35" s="95">
        <v>16</v>
      </c>
      <c r="B35" s="111" t="s">
        <v>40</v>
      </c>
      <c r="C35" s="112"/>
      <c r="D35" s="112"/>
      <c r="E35" s="112"/>
      <c r="F35" s="112"/>
      <c r="G35" s="112"/>
      <c r="H35" s="112"/>
      <c r="I35" s="112"/>
      <c r="J35" s="113"/>
      <c r="K35" s="96"/>
      <c r="L35" s="96"/>
      <c r="M35" s="96"/>
      <c r="N35" s="96"/>
      <c r="O35" s="97" t="e">
        <f>O34*0.21</f>
        <v>#VALUE!</v>
      </c>
    </row>
    <row r="36" spans="1:15" s="27" customFormat="1" ht="12.75">
      <c r="A36" s="95">
        <v>17</v>
      </c>
      <c r="B36" s="111" t="s">
        <v>38</v>
      </c>
      <c r="C36" s="112"/>
      <c r="D36" s="112"/>
      <c r="E36" s="112"/>
      <c r="F36" s="112"/>
      <c r="G36" s="112"/>
      <c r="H36" s="112"/>
      <c r="I36" s="112"/>
      <c r="J36" s="113"/>
      <c r="K36" s="96"/>
      <c r="L36" s="96"/>
      <c r="M36" s="96"/>
      <c r="N36" s="96"/>
      <c r="O36" s="97" t="e">
        <f>O35+O34</f>
        <v>#VALUE!</v>
      </c>
    </row>
    <row r="37" spans="1:15" s="27" customFormat="1" ht="12.7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30"/>
      <c r="L37" s="30"/>
      <c r="M37" s="30"/>
      <c r="N37" s="30"/>
      <c r="O37" s="30"/>
    </row>
    <row r="38" spans="2:17" s="78" customFormat="1" ht="12.75">
      <c r="B38" s="78" t="s">
        <v>28</v>
      </c>
      <c r="D38" s="79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1"/>
    </row>
    <row r="39" spans="3:17" s="78" customFormat="1" ht="12.75">
      <c r="C39" s="78" t="s">
        <v>53</v>
      </c>
      <c r="D39" s="79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1"/>
    </row>
    <row r="40" spans="4:17" s="78" customFormat="1" ht="12.75"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</row>
    <row r="41" spans="4:17" s="78" customFormat="1" ht="12.75">
      <c r="D41" s="79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1"/>
    </row>
    <row r="42" spans="2:17" s="78" customFormat="1" ht="12.75">
      <c r="B42" s="78" t="s">
        <v>29</v>
      </c>
      <c r="D42" s="79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1"/>
    </row>
    <row r="43" spans="3:17" s="78" customFormat="1" ht="12.75">
      <c r="C43" s="78" t="s">
        <v>53</v>
      </c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4" spans="5:17" s="78" customFormat="1" ht="12.75">
      <c r="E44" s="79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1"/>
    </row>
  </sheetData>
  <sheetProtection/>
  <mergeCells count="17">
    <mergeCell ref="B35:J35"/>
    <mergeCell ref="B36:J36"/>
    <mergeCell ref="A2:O2"/>
    <mergeCell ref="A3:Q3"/>
    <mergeCell ref="A10:Q10"/>
    <mergeCell ref="A12:Q12"/>
    <mergeCell ref="A13:A14"/>
    <mergeCell ref="B13:B14"/>
    <mergeCell ref="C13:C14"/>
    <mergeCell ref="D13:D14"/>
    <mergeCell ref="B32:J32"/>
    <mergeCell ref="B33:J33"/>
    <mergeCell ref="B34:J34"/>
    <mergeCell ref="B16:O16"/>
    <mergeCell ref="B29:J29"/>
    <mergeCell ref="B30:O30"/>
    <mergeCell ref="B31:J31"/>
  </mergeCells>
  <printOptions/>
  <pageMargins left="0.31496062992125984" right="0.35433070866141736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Viesturs</cp:lastModifiedBy>
  <cp:lastPrinted>2018-07-13T06:12:11Z</cp:lastPrinted>
  <dcterms:created xsi:type="dcterms:W3CDTF">2015-09-24T05:25:39Z</dcterms:created>
  <dcterms:modified xsi:type="dcterms:W3CDTF">2018-07-13T08:17:41Z</dcterms:modified>
  <cp:category/>
  <cp:version/>
  <cp:contentType/>
  <cp:contentStatus/>
</cp:coreProperties>
</file>