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240" windowHeight="8220" activeTab="1"/>
  </bookViews>
  <sheets>
    <sheet name="Koptāme" sheetId="1" r:id="rId1"/>
    <sheet name="1" sheetId="2" r:id="rId2"/>
    <sheet name="2" sheetId="3" r:id="rId3"/>
    <sheet name="3" sheetId="4" r:id="rId4"/>
    <sheet name="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a" localSheetId="1">#REF!</definedName>
    <definedName name="aa" localSheetId="2">#REF!</definedName>
    <definedName name="aa" localSheetId="3">#REF!</definedName>
    <definedName name="aa" localSheetId="0">#REF!</definedName>
    <definedName name="aa">#REF!</definedName>
    <definedName name="aste" localSheetId="1">#REF!</definedName>
    <definedName name="aste" localSheetId="2">#REF!</definedName>
    <definedName name="aste" localSheetId="3">#REF!</definedName>
    <definedName name="aste" localSheetId="4">#REF!</definedName>
    <definedName name="aste" localSheetId="0">#REF!</definedName>
    <definedName name="aste">#REF!</definedName>
    <definedName name="CRITERIA" localSheetId="1">'1'!#REF!</definedName>
    <definedName name="CRITERIA" localSheetId="2">'2'!#REF!</definedName>
    <definedName name="CRITERIA" localSheetId="3">'3'!#REF!</definedName>
    <definedName name="CRITERIA" localSheetId="4">'4'!#REF!</definedName>
    <definedName name="fasade" localSheetId="1">#REF!</definedName>
    <definedName name="fasade" localSheetId="2">#REF!</definedName>
    <definedName name="fasade" localSheetId="3">#REF!</definedName>
    <definedName name="fasade" localSheetId="0">#REF!</definedName>
    <definedName name="fasade">#REF!</definedName>
    <definedName name="faste" localSheetId="1">#REF!</definedName>
    <definedName name="faste" localSheetId="2">#REF!</definedName>
    <definedName name="faste" localSheetId="3">#REF!</definedName>
    <definedName name="faste" localSheetId="0">#REF!</definedName>
    <definedName name="faste">#REF!</definedName>
    <definedName name="Izmers" localSheetId="1">OFFSET(INDIRECT("["&amp;'[3]Sheet1'!$N$1&amp;"]"&amp;'1'!Lapa&amp;"!"&amp;"$g$1"),MATCH('[3]Sheet1'!$C1,INDIRECT("["&amp;'[3]Sheet1'!$N$1&amp;"]"&amp;'1'!Lapa&amp;"!"&amp;"$e:$e"),0)-1,0,COUNTIF(INDIRECT("["&amp;'[3]Sheet1'!$N$1&amp;"]"&amp;'1'!Lapa&amp;"!"&amp;"$E:$E"),'[3]Sheet1'!$C1),1)</definedName>
    <definedName name="Izmers" localSheetId="2">OFFSET(INDIRECT("["&amp;'[6]Sheet1'!$N$1&amp;"]"&amp;'2'!Lapa&amp;"!"&amp;"$g$1"),MATCH('[6]Sheet1'!$C1,INDIRECT("["&amp;'[6]Sheet1'!$N$1&amp;"]"&amp;'2'!Lapa&amp;"!"&amp;"$e:$e"),0)-1,0,COUNTIF(INDIRECT("["&amp;'[6]Sheet1'!$N$1&amp;"]"&amp;'2'!Lapa&amp;"!"&amp;"$E:$E"),'[6]Sheet1'!$C1),1)</definedName>
    <definedName name="Izmers" localSheetId="3">OFFSET(INDIRECT("["&amp;'[3]Sheet1'!$N$1&amp;"]"&amp;'3'!Lapa&amp;"!"&amp;"$g$1"),MATCH('[3]Sheet1'!$C1,INDIRECT("["&amp;'[3]Sheet1'!$N$1&amp;"]"&amp;'3'!Lapa&amp;"!"&amp;"$e:$e"),0)-1,0,COUNTIF(INDIRECT("["&amp;'[3]Sheet1'!$N$1&amp;"]"&amp;'3'!Lapa&amp;"!"&amp;"$E:$E"),'[3]Sheet1'!$C1),1)</definedName>
    <definedName name="Izmers" localSheetId="4">OFFSET(INDIRECT("["&amp;'[3]Sheet1'!$N$1&amp;"]"&amp;'4'!Lapa&amp;"!"&amp;"$g$1"),MATCH('[3]Sheet1'!$C1,INDIRECT("["&amp;'[3]Sheet1'!$N$1&amp;"]"&amp;'4'!Lapa&amp;"!"&amp;"$e:$e"),0)-1,0,COUNTIF(INDIRECT("["&amp;'[3]Sheet1'!$N$1&amp;"]"&amp;'4'!Lapa&amp;"!"&amp;"$E:$E"),'[3]Sheet1'!$C1),1)</definedName>
    <definedName name="Izmers" localSheetId="0">OFFSET(INDIRECT("["&amp;'[3]Sheet1'!$N$1&amp;"]"&amp;'Koptāme'!Lapa&amp;"!"&amp;"$g$1"),MATCH('[3]Sheet1'!$C1,INDIRECT("["&amp;'[3]Sheet1'!$N$1&amp;"]"&amp;'Koptāme'!Lapa&amp;"!"&amp;"$e:$e"),0)-1,0,COUNTIF(INDIRECT("["&amp;'[3]Sheet1'!$N$1&amp;"]"&amp;'Koptāme'!Lapa&amp;"!"&amp;"$E:$E"),'[3]Sheet1'!$C1),1)</definedName>
    <definedName name="Izmers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jumts" localSheetId="1">#REF!</definedName>
    <definedName name="jumts" localSheetId="2">#REF!</definedName>
    <definedName name="jumts" localSheetId="3">#REF!</definedName>
    <definedName name="jumts" localSheetId="4">#REF!</definedName>
    <definedName name="jumts" localSheetId="0">#REF!</definedName>
    <definedName name="jumts">#REF!</definedName>
    <definedName name="Kods" localSheetId="1">OFFSET(INDIRECT("["&amp;'[3]Sheet1'!$N$1&amp;"]"&amp;'1'!Lapa&amp;"!"&amp;"$a$2"),0,0,COUNTA(INDIRECT("["&amp;'[3]Sheet1'!$N$1&amp;"]"&amp;'1'!Lapa&amp;"!"&amp;"$a:$a")),1)</definedName>
    <definedName name="Kods" localSheetId="2">OFFSET(INDIRECT("["&amp;'[6]Sheet1'!$N$1&amp;"]"&amp;'2'!Lapa&amp;"!"&amp;"$a$2"),0,0,COUNTA(INDIRECT("["&amp;'[6]Sheet1'!$N$1&amp;"]"&amp;'2'!Lapa&amp;"!"&amp;"$a:$a")),1)</definedName>
    <definedName name="Kods" localSheetId="3">OFFSET(INDIRECT("["&amp;'[3]Sheet1'!$N$1&amp;"]"&amp;'3'!Lapa&amp;"!"&amp;"$a$2"),0,0,COUNTA(INDIRECT("["&amp;'[3]Sheet1'!$N$1&amp;"]"&amp;'3'!Lapa&amp;"!"&amp;"$a:$a")),1)</definedName>
    <definedName name="Kods" localSheetId="4">OFFSET(INDIRECT("["&amp;'[3]Sheet1'!$N$1&amp;"]"&amp;'4'!Lapa&amp;"!"&amp;"$a$2"),0,0,COUNTA(INDIRECT("["&amp;'[3]Sheet1'!$N$1&amp;"]"&amp;'4'!Lapa&amp;"!"&amp;"$a:$a")),1)</definedName>
    <definedName name="Kods" localSheetId="0">OFFSET(INDIRECT("["&amp;'[3]Sheet1'!$N$1&amp;"]"&amp;'Koptāme'!Lapa&amp;"!"&amp;"$a$2"),0,0,COUNTA(INDIRECT("["&amp;'[3]Sheet1'!$N$1&amp;"]"&amp;'Koptāme'!Lapa&amp;"!"&amp;"$a:$a")),1)</definedName>
    <definedName name="Kods">OFFSET(INDIRECT("["&amp;'[3]Sheet1'!$N$1&amp;"]"&amp;Lapa&amp;"!"&amp;"$a$2"),0,0,COUNTA(INDIRECT("["&amp;'[3]Sheet1'!$N$1&amp;"]"&amp;Lapa&amp;"!"&amp;"$a:$a")),1)</definedName>
    <definedName name="Lapa" localSheetId="1">SUBSTITUTE(INDEX([0]!Nosaukums,MATCH('[3]Sheet1'!#REF!,[0]!Nosaukums_sais,0))," ","_")</definedName>
    <definedName name="Lapa" localSheetId="2">SUBSTITUTE(INDEX('2'!Nosaukums,MATCH('[6]Sheet1'!#REF!,'2'!Nosaukums_sais,0))," ","_")</definedName>
    <definedName name="Lapa" localSheetId="3">SUBSTITUTE(INDEX('3'!Nosaukums,MATCH('[3]Sheet1'!#REF!,'3'!Nosaukums_sais,0))," ","_")</definedName>
    <definedName name="Lapa" localSheetId="4">SUBSTITUTE(INDEX('4'!Nosaukums,MATCH('[3]Sheet1'!#REF!,'4'!Nosaukums_sais,0))," ","_")</definedName>
    <definedName name="Lapa" localSheetId="0">SUBSTITUTE(INDEX([0]!Nosaukums,MATCH('[3]Sheet1'!#REF!,[0]!Nosaukums_sais,0))," ","_")</definedName>
    <definedName name="Lapa">SUBSTITUTE(INDEX(Nosaukums,MATCH('[3]Sheet1'!#REF!,Nosaukums_sais,0))," ","_")</definedName>
    <definedName name="Nosaukums" localSheetId="2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3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4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_sais" localSheetId="2">{"pn";"VE";"M";"I";"El";"SA";"UV";"TV";"JI";"PA";"TS";"LU";"PI";"LI";"VA";"GV";"G";"DI";"RE";"AR"}</definedName>
    <definedName name="Nosaukums_sais" localSheetId="3">{"pn";"VE";"M";"I";"El";"SA";"UV";"TV";"JI";"PA";"TS";"LU";"PI";"LI";"VA";"GV";"G";"DI";"RE";"AR"}</definedName>
    <definedName name="Nosaukums_sais" localSheetId="4">{"pn";"VE";"M";"I";"El";"SA";"UV";"TV";"JI";"PA";"TS";"LU";"PI";"LI";"VA";"GV";"G";"DI";"RE";"AR"}</definedName>
    <definedName name="Nosaukums_sais">{"pn";"VE";"M";"I";"El";"SA";"UV";"TV";"JI";"PA";"TS";"LU";"PI";"LI";"VA";"GV";"G";"DI";"RE";"AR"}</definedName>
    <definedName name="_xlnm.Print_Area" localSheetId="0">'Koptāme'!$A$1:$J$32</definedName>
    <definedName name="_xlnm.Print_Titles" localSheetId="1">'1'!$12:$12</definedName>
    <definedName name="_xlnm.Print_Titles" localSheetId="2">'2'!$13:$13</definedName>
    <definedName name="_xlnm.Print_Titles" localSheetId="3">'3'!$13:$13</definedName>
    <definedName name="_xlnm.Print_Titles" localSheetId="4">'4'!$15:$15</definedName>
    <definedName name="Q" localSheetId="1">#REF!</definedName>
    <definedName name="Q" localSheetId="0">#REF!</definedName>
    <definedName name="Q">#REF!</definedName>
    <definedName name="rd" localSheetId="1">#REF!</definedName>
    <definedName name="rd" localSheetId="2">#REF!</definedName>
    <definedName name="rd" localSheetId="3">#REF!</definedName>
    <definedName name="rd" localSheetId="0">#REF!</definedName>
    <definedName name="rd">#REF!</definedName>
    <definedName name="rds" localSheetId="1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rds" localSheetId="2">OFFSET(INDIRECT("["&amp;'[6]Sheet1'!$N$1&amp;"]"&amp;Lapa&amp;"!"&amp;"$g$1"),MATCH('[6]Sheet1'!$C1,INDIRECT("["&amp;'[6]Sheet1'!$N$1&amp;"]"&amp;Lapa&amp;"!"&amp;"$e:$e"),0)-1,0,COUNTIF(INDIRECT("["&amp;'[6]Sheet1'!$N$1&amp;"]"&amp;Lapa&amp;"!"&amp;"$E:$E"),'[6]Sheet1'!$C1),1)</definedName>
    <definedName name="rds" localSheetId="3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rds" localSheetId="4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rds" localSheetId="0">OFFSET(INDIRECT("["&amp;'[3]Sheet1'!$N$1&amp;"]"&amp;'Koptāme'!Lapa&amp;"!"&amp;"$g$1"),MATCH('[3]Sheet1'!$C1,INDIRECT("["&amp;'[3]Sheet1'!$N$1&amp;"]"&amp;'Koptāme'!Lapa&amp;"!"&amp;"$e:$e"),0)-1,0,COUNTIF(INDIRECT("["&amp;'[3]Sheet1'!$N$1&amp;"]"&amp;'Koptāme'!Lapa&amp;"!"&amp;"$E:$E"),'[3]Sheet1'!$C1),1)</definedName>
    <definedName name="rds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VS_VAS" localSheetId="2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VS_VAS" localSheetId="3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VS_VAS" localSheetId="4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VS_VA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Z_5FA14416_7F34_476E_8A26_F5E39C9F265E_.wvu.Cols" localSheetId="1" hidden="1">'1'!#REF!,'1'!#REF!,'1'!#REF!,'1'!#REF!,'1'!#REF!,'1'!#REF!</definedName>
    <definedName name="Z_5FA14416_7F34_476E_8A26_F5E39C9F265E_.wvu.Cols" localSheetId="2" hidden="1">'2'!#REF!,'2'!#REF!,'2'!#REF!,'2'!#REF!,'2'!#REF!,'2'!#REF!</definedName>
    <definedName name="Z_5FA14416_7F34_476E_8A26_F5E39C9F265E_.wvu.Cols" localSheetId="3" hidden="1">'3'!#REF!,'3'!#REF!,'3'!#REF!,'3'!#REF!,'3'!#REF!,'3'!#REF!</definedName>
    <definedName name="Z_5FA14416_7F34_476E_8A26_F5E39C9F265E_.wvu.Cols" localSheetId="4" hidden="1">'4'!#REF!,'4'!#REF!,'4'!#REF!,'4'!#REF!,'4'!#REF!,'4'!#REF!</definedName>
    <definedName name="Z_5FA14416_7F34_476E_8A26_F5E39C9F265E_.wvu.PrintArea" localSheetId="1" hidden="1">'1'!$A$9:$Q$25</definedName>
    <definedName name="Z_5FA14416_7F34_476E_8A26_F5E39C9F265E_.wvu.PrintArea" localSheetId="2" hidden="1">'2'!$A$9:$Q$53</definedName>
    <definedName name="Z_5FA14416_7F34_476E_8A26_F5E39C9F265E_.wvu.PrintArea" localSheetId="3" hidden="1">'3'!$A$9:$Q$34</definedName>
    <definedName name="Z_5FA14416_7F34_476E_8A26_F5E39C9F265E_.wvu.PrintArea" localSheetId="4" hidden="1">'4'!$A$9:$Q$39</definedName>
  </definedNames>
  <calcPr fullCalcOnLoad="1"/>
</workbook>
</file>

<file path=xl/sharedStrings.xml><?xml version="1.0" encoding="utf-8"?>
<sst xmlns="http://schemas.openxmlformats.org/spreadsheetml/2006/main" count="369" uniqueCount="170">
  <si>
    <t>Objekta adrese:</t>
  </si>
  <si>
    <t>Nr.p.k.</t>
  </si>
  <si>
    <t>Kods, tāmes Nr.</t>
  </si>
  <si>
    <t>Darba veids vai konstruktīvā elementa nosaukums</t>
  </si>
  <si>
    <t>Tāmes tiešās izmaksas        (Ls)</t>
  </si>
  <si>
    <t>tai skaitā</t>
  </si>
  <si>
    <t>Darbietilpība                 (c/h)</t>
  </si>
  <si>
    <t>Darba alga                 (Ls)</t>
  </si>
  <si>
    <t>Materiāli                       (Ls)</t>
  </si>
  <si>
    <t>Mehānismi             (Ls)</t>
  </si>
  <si>
    <t> Kopā bez pieskaitāmajām izmaksā:</t>
  </si>
  <si>
    <t>Darba devēja sociālais nodoklis - ( 24.09) %:</t>
  </si>
  <si>
    <t>Kopā pieskaitāmās izmaksas:</t>
  </si>
  <si>
    <t>Kopā bez PVN:</t>
  </si>
  <si>
    <t>Kopējā līgumcena ar PVN:</t>
  </si>
  <si>
    <t>Būvlaukums</t>
  </si>
  <si>
    <t>Tāmes izmaksas Ls</t>
  </si>
  <si>
    <t>Mērv.</t>
  </si>
  <si>
    <t>Apjoms</t>
  </si>
  <si>
    <t>Laika norma (c/h)</t>
  </si>
  <si>
    <t>Stundas likme (Ls/h)</t>
  </si>
  <si>
    <t>Vienības izmaksas (Ls)</t>
  </si>
  <si>
    <t>Kopējās izmaksas (Ls)</t>
  </si>
  <si>
    <t>Kods</t>
  </si>
  <si>
    <t xml:space="preserve">            Izdevumu un izdevumu nosaukums</t>
  </si>
  <si>
    <t>Darba alga (Ls)</t>
  </si>
  <si>
    <t>Materiāli (Ls)</t>
  </si>
  <si>
    <t>Mehān. (Ls)</t>
  </si>
  <si>
    <t>kopā. (Ls)</t>
  </si>
  <si>
    <t>Darbiet. (c/h)</t>
  </si>
  <si>
    <t>Summa (Ls)</t>
  </si>
  <si>
    <t>kompl.</t>
  </si>
  <si>
    <t>Inventāra vagoniņa atvešana, pieslēgšana, nomas izmaksas ( 1gab. x 3 mēn.) un aizvešana:</t>
  </si>
  <si>
    <t>Strādnieku vagoniņa atvešana, pieslēgšana, nomas izmaksas  (1gb x   3mēn) un aizvešana:</t>
  </si>
  <si>
    <t>WC atvešana, pieslēgšana, nomas izmaksas (1gb x 3mēn) un aizvešana:</t>
  </si>
  <si>
    <t>Pagaidu elektropieslēguma ar sadales skapi ierīkošana:</t>
  </si>
  <si>
    <t>Pagaidu ūdensapgādes pieslēguma ierīkošana:</t>
  </si>
  <si>
    <t>Ugunsdzēsības stenda izgatavošana, uzstādīšana un noņemšana:</t>
  </si>
  <si>
    <t>Būvtāfeles izgatavošana, uzstādīšana un noņemšana:</t>
  </si>
  <si>
    <t>Teritorijas sakārtošana pēc darbu veikšanas būvdarbu zonā ap ēku:</t>
  </si>
  <si>
    <r>
      <t>m</t>
    </r>
    <r>
      <rPr>
        <vertAlign val="superscript"/>
        <sz val="7"/>
        <rFont val="Tahoma"/>
        <family val="2"/>
      </rPr>
      <t>2</t>
    </r>
  </si>
  <si>
    <t>Būvgružu savākšanas konteineros un utilizācija:</t>
  </si>
  <si>
    <r>
      <t>m</t>
    </r>
    <r>
      <rPr>
        <vertAlign val="superscript"/>
        <sz val="7"/>
        <rFont val="Tahoma"/>
        <family val="2"/>
      </rPr>
      <t>3</t>
    </r>
  </si>
  <si>
    <t>Kopā:</t>
  </si>
  <si>
    <t>Tāmi sastādīja sertificēts būvinženieris:</t>
  </si>
  <si>
    <t>______________________________________________</t>
  </si>
  <si>
    <t>(paraksts)</t>
  </si>
  <si>
    <t>_______________________________________________</t>
  </si>
  <si>
    <t>(vārds, uzvārds)</t>
  </si>
  <si>
    <t>Sertifikāta Nr.:</t>
  </si>
  <si>
    <t>________________________</t>
  </si>
  <si>
    <t xml:space="preserve">            Izdevumu nosaukums</t>
  </si>
  <si>
    <t>m</t>
  </si>
  <si>
    <r>
      <t>m</t>
    </r>
    <r>
      <rPr>
        <vertAlign val="superscript"/>
        <sz val="7"/>
        <rFont val="Tahoma"/>
        <family val="2"/>
      </rPr>
      <t>2</t>
    </r>
  </si>
  <si>
    <t>kg</t>
  </si>
  <si>
    <r>
      <t>-apmetuma remontjava 8kg/m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 25kg</t>
    </r>
  </si>
  <si>
    <t>gab</t>
  </si>
  <si>
    <t>Esošās lietus notekas (līdz stāvvadam) demontāža:</t>
  </si>
  <si>
    <t>Ventilācijas izvadu jumtiņu demontāža:</t>
  </si>
  <si>
    <t xml:space="preserve">Regulējamas un siltinātas lietus notekas montāža:  </t>
  </si>
  <si>
    <t>-papildelementi (savienojumu veidgabali, hermētiķis, stiprinājumi)</t>
  </si>
  <si>
    <t>Televīzijas antenu demontāža:</t>
  </si>
  <si>
    <t>Jumta siltināšan ar minerālvates izolāciju divās kārtās:</t>
  </si>
  <si>
    <t>- siltumizolācijas virsslānis ISOVER OL-TOP 30mm</t>
  </si>
  <si>
    <t>- siltumizolācijas apakšslānis ISOVER OL-P 170mm (50+120)</t>
  </si>
  <si>
    <r>
      <t>-jumta seguma virsklājs Icopal Zdunbit WF 7.5 m</t>
    </r>
    <r>
      <rPr>
        <vertAlign val="superscript"/>
        <sz val="7"/>
        <rFont val="Tahoma"/>
        <family val="2"/>
      </rPr>
      <t>2</t>
    </r>
  </si>
  <si>
    <r>
      <t>-jumta seguma apakšklājs Icopal Baltbit PF 10 m</t>
    </r>
    <r>
      <rPr>
        <vertAlign val="superscript"/>
        <sz val="7"/>
        <rFont val="Tahoma"/>
        <family val="2"/>
      </rPr>
      <t>2</t>
    </r>
  </si>
  <si>
    <t>-jumta deflektori  ALIPAI -110</t>
  </si>
  <si>
    <t>Jumta lūkas siltināšana:</t>
  </si>
  <si>
    <r>
      <t>-līmjava armēšanai  6kg/m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25kg</t>
    </r>
  </si>
  <si>
    <r>
      <t>-stiklšķiedras siets armēšanai āra darbiem 4 x 4 145g/m</t>
    </r>
    <r>
      <rPr>
        <vertAlign val="superscript"/>
        <sz val="7"/>
        <rFont val="Tahoma"/>
        <family val="2"/>
      </rPr>
      <t xml:space="preserve">2  </t>
    </r>
    <r>
      <rPr>
        <sz val="7"/>
        <rFont val="Tahoma"/>
        <family val="2"/>
      </rPr>
      <t>50m</t>
    </r>
    <r>
      <rPr>
        <vertAlign val="superscript"/>
        <sz val="7"/>
        <rFont val="Tahoma"/>
        <family val="2"/>
      </rPr>
      <t>2</t>
    </r>
  </si>
  <si>
    <t>-siltumizolācija 100mm</t>
  </si>
  <si>
    <t>Ventilācijas izvadu siltināšana ar izolāciju līmējot:</t>
  </si>
  <si>
    <t>-papildelementi (stiprinājumi, armējošā java, fasādes krāsa, blīvgumija, skārds)</t>
  </si>
  <si>
    <t>Pievienotās vērtības nodoklis -21%:</t>
  </si>
  <si>
    <t>-lietus ūdens iekšējā noteka DN125 HL63/2 ar regulējamu augstumu</t>
  </si>
  <si>
    <t>-papildelementi (savienojumu veidgabali, hermētiķis, noslēgi)</t>
  </si>
  <si>
    <t>-kanalizācijas izvads d-110mm h-1.00m</t>
  </si>
  <si>
    <t xml:space="preserve">Kanalizācijas izvadu montāža un siltināšana pārseguma līmenī:  </t>
  </si>
  <si>
    <t>Autoceltņa noma materiālu pacelšanai uz jumta:</t>
  </si>
  <si>
    <t>h</t>
  </si>
  <si>
    <t>Fasādes siltināšanas laikā būvlaukuma norobežošana:</t>
  </si>
  <si>
    <t>Jumta siltināšana un seguma ieklāšana</t>
  </si>
  <si>
    <t>Ventilācijas izvadu jumtiņu izgatavošana un uzstādīšana:</t>
  </si>
  <si>
    <t>-pildelementi (siets, stiprinājumi)</t>
  </si>
  <si>
    <t>-skārda jumtiņš (noņemams)</t>
  </si>
  <si>
    <t>Zeiferta ielā 16, Olaine, Olaines nov., LV-2114</t>
  </si>
  <si>
    <t>Fasādes siltināšana</t>
  </si>
  <si>
    <t>Montēt sastatnes:</t>
  </si>
  <si>
    <t>-sastatņu īre</t>
  </si>
  <si>
    <t>-nosedzošais siets</t>
  </si>
  <si>
    <t>Skārda palodžu un parapetu apdares demontāža:</t>
  </si>
  <si>
    <t>Skārda palodžu montāža:</t>
  </si>
  <si>
    <t>-stiprinājumi</t>
  </si>
  <si>
    <t>kpl.</t>
  </si>
  <si>
    <t>Jumta parapeta skārda apdares elementu montāža:</t>
  </si>
  <si>
    <t>-parapeta skārda specelements no cinkota skārda:</t>
  </si>
  <si>
    <t>-papildelementi jumta parapeta montāžai</t>
  </si>
  <si>
    <t>Demontēt sastatnes:</t>
  </si>
  <si>
    <t>Ēkas numurzīmes, karoga turētāja un ieejas gaismekļu montāža:</t>
  </si>
  <si>
    <t>- polistirols pamatnes līmeņošanai</t>
  </si>
  <si>
    <t>Ventilācijas izvadu remonts 10% no darbu apjoma:</t>
  </si>
  <si>
    <t>Jumta apkalpošanas drošības troses uzstādīšana:</t>
  </si>
  <si>
    <t>-trose ar stiprinājumiem</t>
  </si>
  <si>
    <t>Garen fasādes, gala sienu un logu ailu siltināšana (ietverot):</t>
  </si>
  <si>
    <t>-krāsota skārda palodze līdz b-300mm</t>
  </si>
  <si>
    <t>Cokola siltināšana un apmales atjaunošana</t>
  </si>
  <si>
    <t>Grunts atrakšana no pamatiem:</t>
  </si>
  <si>
    <t>Pamatu virsmas hidroizolēšana:</t>
  </si>
  <si>
    <t>Cokola siltināšana siltumizolāciju pielīmējot:</t>
  </si>
  <si>
    <t>-ekstrudētis putupolistirols 100mm</t>
  </si>
  <si>
    <t>-siltumizolācijas tapas 140mm</t>
  </si>
  <si>
    <t>Cokola virsmu sagatavošana krāsošanai:</t>
  </si>
  <si>
    <t>-špakteļtepe 25kg</t>
  </si>
  <si>
    <t>Cokola gruntēšana un 2x krāsošana ar tonētu krāsu:</t>
  </si>
  <si>
    <t>-cokola grunts pirms krāsas</t>
  </si>
  <si>
    <t>L</t>
  </si>
  <si>
    <t>-cokola krāsa</t>
  </si>
  <si>
    <t>Grunts atbēršana, blietēšana un melnzemes planēšana:</t>
  </si>
  <si>
    <t>-smilts</t>
  </si>
  <si>
    <t>-melnzeme</t>
  </si>
  <si>
    <t>Cokola apmales pa ēkas perimetru veidošana no betona flīzēm:</t>
  </si>
  <si>
    <t>-sijātas grants pamatne b-30mm (vid.)</t>
  </si>
  <si>
    <t>-šķembas b-100mm</t>
  </si>
  <si>
    <t>-betona flīzes 500 x 500 mm b-60mm</t>
  </si>
  <si>
    <t>gb</t>
  </si>
  <si>
    <t>-apdares plātne</t>
  </si>
  <si>
    <t>- siltumizolācijas apakšslānis ISOVER OL-P 70mm</t>
  </si>
  <si>
    <t>- montāžas papildelementi (stiprinājumi, starplikas uc.)</t>
  </si>
  <si>
    <t>Bitumena, 2 slāņu, ruļļu jumta seguma ieklāšana ventilācijas izvadiem:</t>
  </si>
  <si>
    <t>Armējošā slāņa iestrāde cokolam h-0.50m:</t>
  </si>
  <si>
    <t>-siltumizolācija 120mm 70+50mm:</t>
  </si>
  <si>
    <t>-pretvēja membrāna:</t>
  </si>
  <si>
    <t>gab.</t>
  </si>
  <si>
    <r>
      <t>-bituma mastika līmēšanai 3.4kg/m</t>
    </r>
    <r>
      <rPr>
        <vertAlign val="superscript"/>
        <sz val="7"/>
        <rFont val="Tahoma"/>
        <family val="2"/>
      </rPr>
      <t>2</t>
    </r>
  </si>
  <si>
    <r>
      <t>-bituma mastikas grunts  2.5kg/m</t>
    </r>
    <r>
      <rPr>
        <vertAlign val="superscript"/>
        <sz val="7"/>
        <rFont val="Tahoma"/>
        <family val="2"/>
      </rPr>
      <t>2</t>
    </r>
  </si>
  <si>
    <t>-karkasa konstrukcija 70+50+25 ar stiprinājumiem pie sienas siltumizolācijai 120mm</t>
  </si>
  <si>
    <t>-paildelementi plātņu stiprināšanai (skrūves, siltumizolācijas tapas, stūru profili, blīvgumijas, hermētiķis)</t>
  </si>
  <si>
    <r>
      <t>-siltumizolācijas stiprinājumi 4 gab./m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:</t>
    </r>
  </si>
  <si>
    <r>
      <t>-jumta seguma apakšklājs Icopal Baltbit PF 3mm, armējums 160g/m</t>
    </r>
    <r>
      <rPr>
        <vertAlign val="superscript"/>
        <sz val="7"/>
        <rFont val="Tahoma"/>
        <family val="2"/>
      </rPr>
      <t>2</t>
    </r>
  </si>
  <si>
    <r>
      <t>-jumta seguma virsklājs Icopal Zdunbit WF 4.4mm, armējums 200 g/m</t>
    </r>
    <r>
      <rPr>
        <vertAlign val="superscript"/>
        <sz val="7"/>
        <rFont val="Tahoma"/>
        <family val="2"/>
      </rPr>
      <t>2</t>
    </r>
  </si>
  <si>
    <t>-pildelementi (skārda specelementi, dībeļnaglas, mastika, izolācijas stiprinājumi, vates stūri pie izvadiem, silikons, blīvslēgi)</t>
  </si>
  <si>
    <t>-pildelementi (skārda specelementi, dībeļnaglas, mastika, izolācijas stiprinājumi, vates stūri pie lūkām, silikons, blīvslēgi)</t>
  </si>
  <si>
    <t xml:space="preserve"> Aizpilda Pretendnets </t>
  </si>
  <si>
    <t>Kopsavilkuma aprēķini pa darbu veidiem vai konstruktīvajiem elementiem</t>
  </si>
  <si>
    <t>(Darba veids vai konstruktīvā elementa nosaukums)</t>
  </si>
  <si>
    <t>Objekta nosaukums:</t>
  </si>
  <si>
    <t xml:space="preserve">Uzņēmējs:                                             </t>
  </si>
  <si>
    <t xml:space="preserve">Uzņēmējs:                                                 </t>
  </si>
  <si>
    <t>Lokālā tāme Nr. 1</t>
  </si>
  <si>
    <r>
      <rPr>
        <b/>
        <sz val="12"/>
        <rFont val="Arial"/>
        <family val="2"/>
      </rPr>
      <t>C. sadaļa - Tehniskās specifikācijas</t>
    </r>
    <r>
      <rPr>
        <sz val="10"/>
        <rFont val="Arial"/>
        <family val="2"/>
      </rPr>
      <t xml:space="preserve"> iepirkumam “Daudzdzīvokļu mājas Zeiferta ielā 16, Olainē renovācijas darbi”, Iepirkuma IDN: Olaine, AS OŪS 2013/3</t>
    </r>
  </si>
  <si>
    <t>Lokālā tāme Nr. 2</t>
  </si>
  <si>
    <t>Lokālā tāme Nr. 3</t>
  </si>
  <si>
    <t>Lokālā tāme Nr.4</t>
  </si>
  <si>
    <t>Tiešas izmaksas  kopā :</t>
  </si>
  <si>
    <t>_%</t>
  </si>
  <si>
    <t>Transporta izdevumi  (LS)</t>
  </si>
  <si>
    <t>Virsizdevumi - (_) % t.sk. darba aizsardzība:</t>
  </si>
  <si>
    <t>__%</t>
  </si>
  <si>
    <t>___%</t>
  </si>
  <si>
    <r>
      <t xml:space="preserve">Pasūtītājs: </t>
    </r>
    <r>
      <rPr>
        <sz val="11"/>
        <rFont val="Arial"/>
        <family val="2"/>
      </rPr>
      <t>AS "Olaines ūdens un siltums", vienotais reģ. Nr.50003182001, Kūdras iela 27, Olaine, LV -2114</t>
    </r>
  </si>
  <si>
    <r>
      <t xml:space="preserve">Objekta nosaukums: </t>
    </r>
    <r>
      <rPr>
        <sz val="11"/>
        <rFont val="Arial"/>
        <family val="2"/>
      </rPr>
      <t>Daudzdzīvokļu dzīvojamās ēkas renovācija</t>
    </r>
  </si>
  <si>
    <t>Daudzdzīvokļu dzīvojamās ēkas renovācija</t>
  </si>
  <si>
    <t>Bitumena, 2 slāņu, ruļļu jumta seguma ieklāšana, ieskaitot deflektoru ierīkošanu:</t>
  </si>
  <si>
    <t>Transporta izdevumi % no materiālu izmaksām:</t>
  </si>
  <si>
    <t>Daudzdzīvokļu dzīvojamās ēkas  renovācija</t>
  </si>
  <si>
    <t>Ēkas renovācija</t>
  </si>
  <si>
    <r>
      <t xml:space="preserve">Pasūtītājs: </t>
    </r>
    <r>
      <rPr>
        <sz val="11"/>
        <rFont val="Arial"/>
        <family val="2"/>
      </rPr>
      <t>AS "Olaines ūdens un siltums", vienot. reģ. Nr.50003182001, Kūdras iela 27, Olaine, LV-2114</t>
    </r>
  </si>
  <si>
    <r>
      <rPr>
        <b/>
        <sz val="11"/>
        <rFont val="Arial"/>
        <family val="2"/>
      </rPr>
      <t>C. sadaļa - Tehniskās specifikācijas iepirkumam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“Daudzdzīvokļu mājas Zeiferta ielā 16, Olainē renovācijas darbi”, Iepirkuma IDN: Olaine, AS OŪS 2013/3
</t>
    </r>
  </si>
  <si>
    <t>Tiešās izmaksas kopā :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</si>
</sst>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yyyy/&quot; gada&quot;\ &quot;aprīlī&quot;"/>
    <numFmt numFmtId="165" formatCode="_-* #,##0.00\ _L_s_-;\-* #,##0.00\ _L_s_-;_-* &quot;-&quot;??\ _L_s_-;_-@_-"/>
    <numFmt numFmtId="166" formatCode="_-* #,##0\ _L_s_-;\-* #,##0\ _L_s_-;_-* &quot;-&quot;??\ _L_s_-;_-@_-"/>
    <numFmt numFmtId="167" formatCode="0.00;[Red]0.00"/>
    <numFmt numFmtId="168" formatCode="#,##0.0.0"/>
    <numFmt numFmtId="169" formatCode="_-* #,##0.0\ _L_s_-;\-* #,##0.0\ _L_s_-;_-* &quot;-&quot;??\ _L_s_-;_-@_-"/>
  </numFmts>
  <fonts count="68">
    <font>
      <sz val="10"/>
      <name val="Tahoma"/>
      <family val="0"/>
    </font>
    <font>
      <sz val="11"/>
      <color indexed="8"/>
      <name val="Times New Roman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Tahoma"/>
      <family val="2"/>
    </font>
    <font>
      <b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sz val="6"/>
      <name val="Tahoma"/>
      <family val="2"/>
    </font>
    <font>
      <sz val="7"/>
      <name val="Tahoma"/>
      <family val="2"/>
    </font>
    <font>
      <vertAlign val="superscript"/>
      <sz val="7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0"/>
      <color indexed="18"/>
      <name val="Tahoma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57"/>
      <name val="Arial Narrow"/>
      <family val="2"/>
    </font>
    <font>
      <sz val="7"/>
      <name val="Arial Narrow"/>
      <family val="2"/>
    </font>
    <font>
      <sz val="10"/>
      <color indexed="30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i/>
      <sz val="14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i/>
      <sz val="14"/>
      <color rgb="FFFF0000"/>
      <name val="Arial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7" applyNumberFormat="0" applyFont="0" applyAlignment="0" applyProtection="0"/>
    <xf numFmtId="0" fontId="61" fillId="27" borderId="8" applyNumberFormat="0" applyAlignment="0" applyProtection="0"/>
    <xf numFmtId="0" fontId="17" fillId="0" borderId="0">
      <alignment/>
      <protection/>
    </xf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vertical="center"/>
    </xf>
    <xf numFmtId="0" fontId="0" fillId="0" borderId="0" xfId="0" applyFont="1" applyAlignment="1" applyProtection="1">
      <alignment/>
      <protection hidden="1" locked="0"/>
    </xf>
    <xf numFmtId="0" fontId="0" fillId="0" borderId="11" xfId="0" applyFont="1" applyFill="1" applyBorder="1" applyAlignment="1" applyProtection="1">
      <alignment horizontal="center"/>
      <protection hidden="1" locked="0"/>
    </xf>
    <xf numFmtId="0" fontId="0" fillId="0" borderId="12" xfId="0" applyFont="1" applyFill="1" applyBorder="1" applyAlignment="1" applyProtection="1">
      <alignment/>
      <protection hidden="1" locked="0"/>
    </xf>
    <xf numFmtId="0" fontId="0" fillId="0" borderId="13" xfId="0" applyFont="1" applyFill="1" applyBorder="1" applyAlignment="1" applyProtection="1">
      <alignment/>
      <protection hidden="1" locked="0"/>
    </xf>
    <xf numFmtId="0" fontId="0" fillId="0" borderId="14" xfId="0" applyFont="1" applyFill="1" applyBorder="1" applyAlignment="1" applyProtection="1">
      <alignment/>
      <protection hidden="1" locked="0"/>
    </xf>
    <xf numFmtId="0" fontId="0" fillId="0" borderId="15" xfId="0" applyFont="1" applyBorder="1" applyAlignment="1" applyProtection="1">
      <alignment horizontal="right"/>
      <protection hidden="1" locked="0"/>
    </xf>
    <xf numFmtId="0" fontId="6" fillId="0" borderId="16" xfId="0" applyFont="1" applyFill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hidden="1" locked="0"/>
    </xf>
    <xf numFmtId="0" fontId="0" fillId="0" borderId="17" xfId="0" applyFont="1" applyFill="1" applyBorder="1" applyAlignment="1" applyProtection="1">
      <alignment/>
      <protection hidden="1" locked="0"/>
    </xf>
    <xf numFmtId="0" fontId="0" fillId="0" borderId="18" xfId="0" applyFont="1" applyFill="1" applyBorder="1" applyAlignment="1" applyProtection="1">
      <alignment/>
      <protection hidden="1" locked="0"/>
    </xf>
    <xf numFmtId="0" fontId="9" fillId="0" borderId="19" xfId="0" applyFont="1" applyBorder="1" applyAlignment="1" applyProtection="1">
      <alignment horizontal="right"/>
      <protection hidden="1" locked="0"/>
    </xf>
    <xf numFmtId="0" fontId="0" fillId="0" borderId="20" xfId="0" applyFont="1" applyFill="1" applyBorder="1" applyAlignment="1" applyProtection="1">
      <alignment horizontal="center"/>
      <protection hidden="1" locked="0"/>
    </xf>
    <xf numFmtId="0" fontId="0" fillId="0" borderId="21" xfId="0" applyFont="1" applyFill="1" applyBorder="1" applyAlignment="1" applyProtection="1">
      <alignment/>
      <protection hidden="1" locked="0"/>
    </xf>
    <xf numFmtId="0" fontId="0" fillId="0" borderId="22" xfId="0" applyFont="1" applyFill="1" applyBorder="1" applyAlignment="1" applyProtection="1">
      <alignment/>
      <protection hidden="1" locked="0"/>
    </xf>
    <xf numFmtId="0" fontId="0" fillId="0" borderId="23" xfId="0" applyFont="1" applyFill="1" applyBorder="1" applyAlignment="1" applyProtection="1">
      <alignment/>
      <protection hidden="1" locked="0"/>
    </xf>
    <xf numFmtId="0" fontId="0" fillId="0" borderId="24" xfId="0" applyFont="1" applyBorder="1" applyAlignment="1" applyProtection="1">
      <alignment horizontal="right"/>
      <protection hidden="1" locked="0"/>
    </xf>
    <xf numFmtId="0" fontId="10" fillId="0" borderId="25" xfId="0" applyFont="1" applyFill="1" applyBorder="1" applyAlignment="1" applyProtection="1">
      <alignment horizontal="center"/>
      <protection hidden="1" locked="0"/>
    </xf>
    <xf numFmtId="0" fontId="10" fillId="0" borderId="26" xfId="0" applyFont="1" applyFill="1" applyBorder="1" applyAlignment="1" applyProtection="1">
      <alignment horizontal="center"/>
      <protection hidden="1" locked="0"/>
    </xf>
    <xf numFmtId="0" fontId="10" fillId="0" borderId="27" xfId="0" applyFont="1" applyBorder="1" applyAlignment="1" applyProtection="1">
      <alignment horizontal="center"/>
      <protection hidden="1" locked="0"/>
    </xf>
    <xf numFmtId="0" fontId="10" fillId="0" borderId="26" xfId="0" applyFont="1" applyBorder="1" applyAlignment="1" applyProtection="1">
      <alignment horizontal="center"/>
      <protection hidden="1" locked="0"/>
    </xf>
    <xf numFmtId="0" fontId="10" fillId="0" borderId="28" xfId="0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 horizontal="center"/>
      <protection hidden="1" locked="0"/>
    </xf>
    <xf numFmtId="0" fontId="0" fillId="0" borderId="29" xfId="0" applyFont="1" applyFill="1" applyBorder="1" applyAlignment="1" applyProtection="1">
      <alignment horizontal="center"/>
      <protection hidden="1" locked="0"/>
    </xf>
    <xf numFmtId="0" fontId="0" fillId="0" borderId="30" xfId="0" applyFont="1" applyFill="1" applyBorder="1" applyAlignment="1" applyProtection="1">
      <alignment/>
      <protection hidden="1" locked="0"/>
    </xf>
    <xf numFmtId="0" fontId="0" fillId="0" borderId="31" xfId="0" applyFont="1" applyFill="1" applyBorder="1" applyAlignment="1" applyProtection="1">
      <alignment/>
      <protection hidden="1" locked="0"/>
    </xf>
    <xf numFmtId="0" fontId="6" fillId="0" borderId="31" xfId="0" applyFont="1" applyBorder="1" applyAlignment="1" applyProtection="1">
      <alignment horizontal="center"/>
      <protection hidden="1" locked="0"/>
    </xf>
    <xf numFmtId="4" fontId="0" fillId="0" borderId="31" xfId="0" applyNumberFormat="1" applyFont="1" applyBorder="1" applyAlignment="1" applyProtection="1">
      <alignment horizontal="center"/>
      <protection hidden="1" locked="0"/>
    </xf>
    <xf numFmtId="4" fontId="0" fillId="0" borderId="32" xfId="0" applyNumberFormat="1" applyFont="1" applyBorder="1" applyAlignment="1" applyProtection="1">
      <alignment horizontal="right"/>
      <protection hidden="1" locked="0"/>
    </xf>
    <xf numFmtId="166" fontId="6" fillId="0" borderId="33" xfId="44" applyNumberFormat="1" applyFont="1" applyFill="1" applyBorder="1" applyAlignment="1" applyProtection="1" quotePrefix="1">
      <alignment horizontal="center" vertical="center" wrapText="1"/>
      <protection hidden="1" locked="0"/>
    </xf>
    <xf numFmtId="165" fontId="6" fillId="0" borderId="34" xfId="44" applyNumberFormat="1" applyFont="1" applyFill="1" applyBorder="1" applyAlignment="1" applyProtection="1" quotePrefix="1">
      <alignment horizontal="center" vertical="center" wrapText="1"/>
      <protection hidden="1" locked="0"/>
    </xf>
    <xf numFmtId="2" fontId="11" fillId="0" borderId="35" xfId="0" applyNumberFormat="1" applyFont="1" applyFill="1" applyBorder="1" applyAlignment="1" applyProtection="1">
      <alignment horizontal="center" vertical="center"/>
      <protection hidden="1" locked="0"/>
    </xf>
    <xf numFmtId="4" fontId="6" fillId="0" borderId="35" xfId="0" applyNumberFormat="1" applyFont="1" applyFill="1" applyBorder="1" applyAlignment="1" applyProtection="1">
      <alignment horizontal="center" vertical="center"/>
      <protection hidden="1" locked="0"/>
    </xf>
    <xf numFmtId="4" fontId="6" fillId="0" borderId="36" xfId="0" applyNumberFormat="1" applyFont="1" applyFill="1" applyBorder="1" applyAlignment="1" applyProtection="1">
      <alignment horizontal="right" vertical="center"/>
      <protection hidden="1" locked="0"/>
    </xf>
    <xf numFmtId="0" fontId="6" fillId="0" borderId="0" xfId="0" applyFont="1" applyFill="1" applyAlignment="1" applyProtection="1">
      <alignment/>
      <protection hidden="1" locked="0"/>
    </xf>
    <xf numFmtId="0" fontId="11" fillId="0" borderId="34" xfId="0" applyFont="1" applyFill="1" applyBorder="1" applyAlignment="1" applyProtection="1">
      <alignment/>
      <protection hidden="1" locked="0"/>
    </xf>
    <xf numFmtId="0" fontId="8" fillId="0" borderId="35" xfId="0" applyFont="1" applyFill="1" applyBorder="1" applyAlignment="1" applyProtection="1">
      <alignment horizontal="left" vertical="center"/>
      <protection hidden="1" locked="0"/>
    </xf>
    <xf numFmtId="0" fontId="11" fillId="0" borderId="35" xfId="0" applyFont="1" applyFill="1" applyBorder="1" applyAlignment="1" applyProtection="1" quotePrefix="1">
      <alignment/>
      <protection hidden="1" locked="0"/>
    </xf>
    <xf numFmtId="2" fontId="11" fillId="0" borderId="35" xfId="0" applyNumberFormat="1" applyFont="1" applyFill="1" applyBorder="1" applyAlignment="1" applyProtection="1">
      <alignment horizontal="center"/>
      <protection hidden="1" locked="0"/>
    </xf>
    <xf numFmtId="0" fontId="8" fillId="0" borderId="37" xfId="0" applyFont="1" applyFill="1" applyBorder="1" applyAlignment="1" applyProtection="1">
      <alignment horizontal="center"/>
      <protection hidden="1" locked="0"/>
    </xf>
    <xf numFmtId="0" fontId="8" fillId="0" borderId="38" xfId="0" applyFont="1" applyFill="1" applyBorder="1" applyAlignment="1" applyProtection="1">
      <alignment/>
      <protection hidden="1" locked="0"/>
    </xf>
    <xf numFmtId="168" fontId="8" fillId="0" borderId="39" xfId="0" applyNumberFormat="1" applyFont="1" applyFill="1" applyBorder="1" applyAlignment="1" applyProtection="1">
      <alignment/>
      <protection hidden="1" locked="0"/>
    </xf>
    <xf numFmtId="0" fontId="8" fillId="0" borderId="39" xfId="0" applyFont="1" applyFill="1" applyBorder="1" applyAlignment="1" applyProtection="1" quotePrefix="1">
      <alignment/>
      <protection hidden="1" locked="0"/>
    </xf>
    <xf numFmtId="2" fontId="8" fillId="0" borderId="39" xfId="0" applyNumberFormat="1" applyFont="1" applyBorder="1" applyAlignment="1" applyProtection="1">
      <alignment horizontal="center"/>
      <protection hidden="1" locked="0"/>
    </xf>
    <xf numFmtId="4" fontId="8" fillId="0" borderId="39" xfId="0" applyNumberFormat="1" applyFont="1" applyBorder="1" applyAlignment="1" applyProtection="1">
      <alignment horizontal="center"/>
      <protection hidden="1" locked="0"/>
    </xf>
    <xf numFmtId="4" fontId="8" fillId="0" borderId="40" xfId="0" applyNumberFormat="1" applyFont="1" applyBorder="1" applyAlignment="1" applyProtection="1">
      <alignment horizontal="right"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7" fillId="0" borderId="42" xfId="0" applyNumberFormat="1" applyFont="1" applyFill="1" applyBorder="1" applyAlignment="1" applyProtection="1">
      <alignment horizontal="center" vertical="top"/>
      <protection/>
    </xf>
    <xf numFmtId="0" fontId="7" fillId="0" borderId="18" xfId="0" applyNumberFormat="1" applyFont="1" applyFill="1" applyBorder="1" applyAlignment="1" applyProtection="1">
      <alignment horizontal="center" vertical="top"/>
      <protection/>
    </xf>
    <xf numFmtId="0" fontId="13" fillId="0" borderId="43" xfId="0" applyFont="1" applyFill="1" applyBorder="1" applyAlignment="1">
      <alignment/>
    </xf>
    <xf numFmtId="0" fontId="14" fillId="0" borderId="43" xfId="0" applyFont="1" applyFill="1" applyBorder="1" applyAlignment="1">
      <alignment horizontal="right"/>
    </xf>
    <xf numFmtId="0" fontId="14" fillId="0" borderId="43" xfId="0" applyFont="1" applyBorder="1" applyAlignment="1">
      <alignment horizontal="center"/>
    </xf>
    <xf numFmtId="4" fontId="13" fillId="0" borderId="43" xfId="0" applyNumberFormat="1" applyFont="1" applyBorder="1" applyAlignment="1">
      <alignment horizontal="right"/>
    </xf>
    <xf numFmtId="4" fontId="13" fillId="0" borderId="43" xfId="0" applyNumberFormat="1" applyFont="1" applyBorder="1" applyAlignment="1">
      <alignment/>
    </xf>
    <xf numFmtId="4" fontId="14" fillId="0" borderId="43" xfId="0" applyNumberFormat="1" applyFont="1" applyBorder="1" applyAlignment="1">
      <alignment/>
    </xf>
    <xf numFmtId="4" fontId="14" fillId="0" borderId="19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44" xfId="0" applyNumberFormat="1" applyFont="1" applyFill="1" applyBorder="1" applyAlignment="1">
      <alignment horizontal="right"/>
    </xf>
    <xf numFmtId="4" fontId="14" fillId="0" borderId="45" xfId="0" applyNumberFormat="1" applyFont="1" applyBorder="1" applyAlignment="1">
      <alignment horizontal="right"/>
    </xf>
    <xf numFmtId="4" fontId="14" fillId="0" borderId="40" xfId="0" applyNumberFormat="1" applyFont="1" applyBorder="1" applyAlignment="1" applyProtection="1">
      <alignment horizontal="right"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9" fontId="0" fillId="0" borderId="0" xfId="66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 horizontal="right"/>
      <protection hidden="1" locked="0"/>
    </xf>
    <xf numFmtId="0" fontId="0" fillId="0" borderId="0" xfId="0" applyFont="1" applyFill="1" applyBorder="1" applyAlignment="1" applyProtection="1">
      <alignment horizontal="left"/>
      <protection hidden="1" locked="0"/>
    </xf>
    <xf numFmtId="14" fontId="0" fillId="0" borderId="0" xfId="0" applyNumberFormat="1" applyFont="1" applyFill="1" applyBorder="1" applyAlignment="1" applyProtection="1">
      <alignment/>
      <protection hidden="1" locked="0"/>
    </xf>
    <xf numFmtId="0" fontId="6" fillId="0" borderId="0" xfId="58" applyFont="1" applyAlignment="1" applyProtection="1">
      <alignment horizontal="center"/>
      <protection hidden="1" locked="0"/>
    </xf>
    <xf numFmtId="0" fontId="0" fillId="0" borderId="0" xfId="58" applyFont="1" applyAlignment="1" applyProtection="1">
      <alignment horizontal="center"/>
      <protection hidden="1" locked="0"/>
    </xf>
    <xf numFmtId="0" fontId="0" fillId="0" borderId="0" xfId="58" applyFont="1" applyAlignment="1" applyProtection="1">
      <alignment horizontal="right"/>
      <protection hidden="1" locked="0"/>
    </xf>
    <xf numFmtId="0" fontId="0" fillId="0" borderId="0" xfId="58" applyFont="1" applyProtection="1">
      <alignment/>
      <protection hidden="1" locked="0"/>
    </xf>
    <xf numFmtId="0" fontId="0" fillId="0" borderId="0" xfId="58" applyFont="1" applyFill="1" applyProtection="1">
      <alignment/>
      <protection hidden="1" locked="0"/>
    </xf>
    <xf numFmtId="4" fontId="7" fillId="0" borderId="0" xfId="58" applyNumberFormat="1" applyFont="1" applyAlignment="1" applyProtection="1">
      <alignment horizontal="right"/>
      <protection hidden="1" locked="0"/>
    </xf>
    <xf numFmtId="4" fontId="7" fillId="0" borderId="0" xfId="58" applyNumberFormat="1" applyFont="1" applyBorder="1" applyAlignment="1" applyProtection="1">
      <alignment horizontal="right"/>
      <protection hidden="1" locked="0"/>
    </xf>
    <xf numFmtId="4" fontId="6" fillId="0" borderId="0" xfId="58" applyNumberFormat="1" applyFont="1" applyBorder="1" applyAlignment="1" applyProtection="1">
      <alignment horizontal="center"/>
      <protection hidden="1" locked="0"/>
    </xf>
    <xf numFmtId="0" fontId="0" fillId="0" borderId="11" xfId="58" applyFont="1" applyFill="1" applyBorder="1" applyProtection="1">
      <alignment/>
      <protection hidden="1" locked="0"/>
    </xf>
    <xf numFmtId="0" fontId="0" fillId="0" borderId="12" xfId="58" applyFont="1" applyFill="1" applyBorder="1" applyProtection="1">
      <alignment/>
      <protection hidden="1" locked="0"/>
    </xf>
    <xf numFmtId="0" fontId="0" fillId="0" borderId="13" xfId="58" applyFont="1" applyFill="1" applyBorder="1" applyProtection="1">
      <alignment/>
      <protection hidden="1" locked="0"/>
    </xf>
    <xf numFmtId="0" fontId="0" fillId="0" borderId="14" xfId="58" applyFont="1" applyFill="1" applyBorder="1" applyProtection="1">
      <alignment/>
      <protection hidden="1" locked="0"/>
    </xf>
    <xf numFmtId="0" fontId="0" fillId="0" borderId="15" xfId="58" applyFont="1" applyBorder="1" applyAlignment="1" applyProtection="1">
      <alignment horizontal="right"/>
      <protection hidden="1" locked="0"/>
    </xf>
    <xf numFmtId="0" fontId="6" fillId="0" borderId="16" xfId="58" applyFont="1" applyFill="1" applyBorder="1" applyAlignment="1" applyProtection="1">
      <alignment horizontal="center"/>
      <protection hidden="1" locked="0"/>
    </xf>
    <xf numFmtId="0" fontId="6" fillId="0" borderId="0" xfId="58" applyFont="1" applyFill="1" applyBorder="1" applyAlignment="1" applyProtection="1">
      <alignment horizontal="center"/>
      <protection hidden="1" locked="0"/>
    </xf>
    <xf numFmtId="0" fontId="0" fillId="0" borderId="17" xfId="58" applyFont="1" applyFill="1" applyBorder="1" applyProtection="1">
      <alignment/>
      <protection hidden="1" locked="0"/>
    </xf>
    <xf numFmtId="0" fontId="0" fillId="0" borderId="18" xfId="58" applyFont="1" applyFill="1" applyBorder="1" applyProtection="1">
      <alignment/>
      <protection hidden="1" locked="0"/>
    </xf>
    <xf numFmtId="0" fontId="9" fillId="0" borderId="19" xfId="58" applyFont="1" applyBorder="1" applyAlignment="1" applyProtection="1">
      <alignment horizontal="right"/>
      <protection hidden="1" locked="0"/>
    </xf>
    <xf numFmtId="0" fontId="0" fillId="0" borderId="20" xfId="58" applyFont="1" applyFill="1" applyBorder="1" applyProtection="1">
      <alignment/>
      <protection hidden="1" locked="0"/>
    </xf>
    <xf numFmtId="0" fontId="0" fillId="0" borderId="21" xfId="58" applyFont="1" applyFill="1" applyBorder="1" applyProtection="1">
      <alignment/>
      <protection hidden="1" locked="0"/>
    </xf>
    <xf numFmtId="0" fontId="0" fillId="0" borderId="22" xfId="58" applyFont="1" applyFill="1" applyBorder="1" applyProtection="1">
      <alignment/>
      <protection hidden="1" locked="0"/>
    </xf>
    <xf numFmtId="0" fontId="0" fillId="0" borderId="23" xfId="58" applyFont="1" applyFill="1" applyBorder="1" applyProtection="1">
      <alignment/>
      <protection hidden="1" locked="0"/>
    </xf>
    <xf numFmtId="0" fontId="0" fillId="0" borderId="24" xfId="58" applyFont="1" applyBorder="1" applyAlignment="1" applyProtection="1">
      <alignment horizontal="right"/>
      <protection hidden="1" locked="0"/>
    </xf>
    <xf numFmtId="0" fontId="10" fillId="0" borderId="25" xfId="58" applyFont="1" applyFill="1" applyBorder="1" applyAlignment="1" applyProtection="1">
      <alignment horizontal="center"/>
      <protection hidden="1" locked="0"/>
    </xf>
    <xf numFmtId="0" fontId="10" fillId="0" borderId="26" xfId="58" applyFont="1" applyFill="1" applyBorder="1" applyAlignment="1" applyProtection="1">
      <alignment horizontal="center"/>
      <protection hidden="1" locked="0"/>
    </xf>
    <xf numFmtId="0" fontId="10" fillId="0" borderId="27" xfId="58" applyFont="1" applyBorder="1" applyAlignment="1" applyProtection="1">
      <alignment horizontal="center"/>
      <protection hidden="1" locked="0"/>
    </xf>
    <xf numFmtId="0" fontId="10" fillId="0" borderId="26" xfId="58" applyFont="1" applyBorder="1" applyAlignment="1" applyProtection="1">
      <alignment horizontal="center"/>
      <protection hidden="1" locked="0"/>
    </xf>
    <xf numFmtId="0" fontId="10" fillId="0" borderId="28" xfId="58" applyFont="1" applyBorder="1" applyAlignment="1" applyProtection="1">
      <alignment horizontal="center"/>
      <protection hidden="1" locked="0"/>
    </xf>
    <xf numFmtId="0" fontId="10" fillId="0" borderId="0" xfId="58" applyFont="1" applyAlignment="1" applyProtection="1">
      <alignment horizontal="center"/>
      <protection hidden="1" locked="0"/>
    </xf>
    <xf numFmtId="0" fontId="0" fillId="0" borderId="29" xfId="58" applyFont="1" applyFill="1" applyBorder="1" applyProtection="1">
      <alignment/>
      <protection hidden="1" locked="0"/>
    </xf>
    <xf numFmtId="0" fontId="0" fillId="0" borderId="30" xfId="58" applyFont="1" applyFill="1" applyBorder="1" applyProtection="1">
      <alignment/>
      <protection hidden="1" locked="0"/>
    </xf>
    <xf numFmtId="0" fontId="0" fillId="0" borderId="31" xfId="58" applyFont="1" applyFill="1" applyBorder="1" applyProtection="1">
      <alignment/>
      <protection hidden="1" locked="0"/>
    </xf>
    <xf numFmtId="0" fontId="6" fillId="0" borderId="31" xfId="58" applyFont="1" applyBorder="1" applyAlignment="1" applyProtection="1">
      <alignment horizontal="center"/>
      <protection hidden="1" locked="0"/>
    </xf>
    <xf numFmtId="4" fontId="0" fillId="0" borderId="31" xfId="58" applyNumberFormat="1" applyFont="1" applyBorder="1" applyAlignment="1" applyProtection="1">
      <alignment horizontal="center"/>
      <protection hidden="1" locked="0"/>
    </xf>
    <xf numFmtId="4" fontId="0" fillId="0" borderId="32" xfId="58" applyNumberFormat="1" applyFont="1" applyBorder="1" applyAlignment="1" applyProtection="1">
      <alignment horizontal="right"/>
      <protection hidden="1" locked="0"/>
    </xf>
    <xf numFmtId="166" fontId="6" fillId="0" borderId="33" xfId="44" applyNumberFormat="1" applyFont="1" applyFill="1" applyBorder="1" applyAlignment="1" applyProtection="1" quotePrefix="1">
      <alignment horizontal="center" vertical="center" wrapText="1"/>
      <protection hidden="1" locked="0"/>
    </xf>
    <xf numFmtId="169" fontId="6" fillId="0" borderId="34" xfId="44" applyNumberFormat="1" applyFont="1" applyFill="1" applyBorder="1" applyAlignment="1" applyProtection="1" quotePrefix="1">
      <alignment horizontal="center" vertical="center" wrapText="1"/>
      <protection hidden="1" locked="0"/>
    </xf>
    <xf numFmtId="4" fontId="6" fillId="0" borderId="35" xfId="58" applyNumberFormat="1" applyFont="1" applyFill="1" applyBorder="1" applyAlignment="1" applyProtection="1">
      <alignment horizontal="center" vertical="center"/>
      <protection hidden="1" locked="0"/>
    </xf>
    <xf numFmtId="4" fontId="6" fillId="0" borderId="34" xfId="58" applyNumberFormat="1" applyFont="1" applyFill="1" applyBorder="1" applyAlignment="1" applyProtection="1">
      <alignment horizontal="center" vertical="center"/>
      <protection hidden="1" locked="0"/>
    </xf>
    <xf numFmtId="4" fontId="6" fillId="0" borderId="36" xfId="58" applyNumberFormat="1" applyFont="1" applyFill="1" applyBorder="1" applyAlignment="1" applyProtection="1">
      <alignment horizontal="right" vertical="center"/>
      <protection hidden="1" locked="0"/>
    </xf>
    <xf numFmtId="0" fontId="6" fillId="0" borderId="0" xfId="58" applyFont="1" applyFill="1" applyProtection="1">
      <alignment/>
      <protection hidden="1" locked="0"/>
    </xf>
    <xf numFmtId="165" fontId="6" fillId="0" borderId="34" xfId="44" applyNumberFormat="1" applyFont="1" applyFill="1" applyBorder="1" applyAlignment="1" applyProtection="1" quotePrefix="1">
      <alignment horizontal="center" vertical="center" wrapText="1"/>
      <protection hidden="1" locked="0"/>
    </xf>
    <xf numFmtId="0" fontId="8" fillId="0" borderId="35" xfId="58" applyFont="1" applyFill="1" applyBorder="1" applyProtection="1">
      <alignment/>
      <protection hidden="1" locked="0"/>
    </xf>
    <xf numFmtId="2" fontId="11" fillId="0" borderId="35" xfId="58" applyNumberFormat="1" applyFont="1" applyFill="1" applyBorder="1" applyAlignment="1" applyProtection="1">
      <alignment horizontal="center"/>
      <protection hidden="1" locked="0"/>
    </xf>
    <xf numFmtId="0" fontId="8" fillId="0" borderId="35" xfId="0" applyFont="1" applyFill="1" applyBorder="1" applyAlignment="1" applyProtection="1">
      <alignment/>
      <protection hidden="1" locked="0"/>
    </xf>
    <xf numFmtId="2" fontId="11" fillId="0" borderId="35" xfId="0" applyNumberFormat="1" applyFont="1" applyFill="1" applyBorder="1" applyAlignment="1" applyProtection="1">
      <alignment horizontal="center"/>
      <protection hidden="1" locked="0"/>
    </xf>
    <xf numFmtId="4" fontId="6" fillId="0" borderId="35" xfId="0" applyNumberFormat="1" applyFont="1" applyFill="1" applyBorder="1" applyAlignment="1" applyProtection="1">
      <alignment horizontal="center" vertical="center"/>
      <protection hidden="1" locked="0"/>
    </xf>
    <xf numFmtId="4" fontId="6" fillId="0" borderId="36" xfId="0" applyNumberFormat="1" applyFont="1" applyFill="1" applyBorder="1" applyAlignment="1" applyProtection="1">
      <alignment horizontal="right" vertical="center"/>
      <protection hidden="1" locked="0"/>
    </xf>
    <xf numFmtId="0" fontId="6" fillId="0" borderId="0" xfId="0" applyFont="1" applyFill="1" applyAlignment="1" applyProtection="1">
      <alignment/>
      <protection hidden="1" locked="0"/>
    </xf>
    <xf numFmtId="0" fontId="11" fillId="0" borderId="34" xfId="0" applyFont="1" applyFill="1" applyBorder="1" applyAlignment="1" applyProtection="1">
      <alignment/>
      <protection hidden="1" locked="0"/>
    </xf>
    <xf numFmtId="0" fontId="11" fillId="0" borderId="35" xfId="0" applyFont="1" applyFill="1" applyBorder="1" applyAlignment="1" applyProtection="1">
      <alignment/>
      <protection hidden="1" locked="0"/>
    </xf>
    <xf numFmtId="0" fontId="11" fillId="0" borderId="35" xfId="0" applyFont="1" applyFill="1" applyBorder="1" applyAlignment="1" applyProtection="1" quotePrefix="1">
      <alignment/>
      <protection hidden="1" locked="0"/>
    </xf>
    <xf numFmtId="2" fontId="11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34" xfId="58" applyFont="1" applyFill="1" applyBorder="1" applyProtection="1">
      <alignment/>
      <protection hidden="1"/>
    </xf>
    <xf numFmtId="0" fontId="11" fillId="0" borderId="35" xfId="58" applyFont="1" applyFill="1" applyBorder="1" applyProtection="1">
      <alignment/>
      <protection hidden="1"/>
    </xf>
    <xf numFmtId="0" fontId="11" fillId="0" borderId="35" xfId="58" applyFont="1" applyFill="1" applyBorder="1" applyAlignment="1" applyProtection="1" quotePrefix="1">
      <alignment vertical="center" wrapText="1"/>
      <protection hidden="1" locked="0"/>
    </xf>
    <xf numFmtId="0" fontId="6" fillId="0" borderId="0" xfId="58" applyFont="1" applyFill="1" applyProtection="1">
      <alignment/>
      <protection hidden="1"/>
    </xf>
    <xf numFmtId="166" fontId="11" fillId="0" borderId="33" xfId="58" applyNumberFormat="1" applyFont="1" applyFill="1" applyBorder="1" applyProtection="1">
      <alignment/>
      <protection hidden="1"/>
    </xf>
    <xf numFmtId="0" fontId="8" fillId="0" borderId="37" xfId="58" applyFont="1" applyFill="1" applyBorder="1" applyProtection="1">
      <alignment/>
      <protection hidden="1" locked="0"/>
    </xf>
    <xf numFmtId="0" fontId="8" fillId="0" borderId="38" xfId="58" applyFont="1" applyFill="1" applyBorder="1" applyProtection="1">
      <alignment/>
      <protection hidden="1" locked="0"/>
    </xf>
    <xf numFmtId="168" fontId="8" fillId="0" borderId="39" xfId="58" applyNumberFormat="1" applyFont="1" applyFill="1" applyBorder="1" applyProtection="1">
      <alignment/>
      <protection hidden="1" locked="0"/>
    </xf>
    <xf numFmtId="0" fontId="8" fillId="0" borderId="39" xfId="58" applyFont="1" applyFill="1" applyBorder="1" applyProtection="1" quotePrefix="1">
      <alignment/>
      <protection hidden="1" locked="0"/>
    </xf>
    <xf numFmtId="2" fontId="8" fillId="0" borderId="39" xfId="58" applyNumberFormat="1" applyFont="1" applyBorder="1" applyAlignment="1" applyProtection="1">
      <alignment horizontal="center"/>
      <protection hidden="1" locked="0"/>
    </xf>
    <xf numFmtId="4" fontId="8" fillId="0" borderId="39" xfId="58" applyNumberFormat="1" applyFont="1" applyBorder="1" applyAlignment="1" applyProtection="1">
      <alignment horizontal="center"/>
      <protection hidden="1" locked="0"/>
    </xf>
    <xf numFmtId="4" fontId="8" fillId="0" borderId="40" xfId="58" applyNumberFormat="1" applyFont="1" applyBorder="1" applyAlignment="1" applyProtection="1">
      <alignment horizontal="right"/>
      <protection hidden="1" locked="0"/>
    </xf>
    <xf numFmtId="0" fontId="0" fillId="0" borderId="41" xfId="58" applyFont="1" applyBorder="1" applyProtection="1">
      <alignment/>
      <protection hidden="1" locked="0"/>
    </xf>
    <xf numFmtId="0" fontId="7" fillId="0" borderId="42" xfId="58" applyNumberFormat="1" applyFont="1" applyFill="1" applyBorder="1" applyAlignment="1" applyProtection="1">
      <alignment horizontal="center" vertical="top"/>
      <protection/>
    </xf>
    <xf numFmtId="0" fontId="7" fillId="0" borderId="18" xfId="58" applyNumberFormat="1" applyFont="1" applyFill="1" applyBorder="1" applyAlignment="1" applyProtection="1">
      <alignment horizontal="center" vertical="top"/>
      <protection/>
    </xf>
    <xf numFmtId="0" fontId="13" fillId="0" borderId="43" xfId="58" applyFont="1" applyFill="1" applyBorder="1">
      <alignment/>
      <protection/>
    </xf>
    <xf numFmtId="0" fontId="14" fillId="0" borderId="43" xfId="58" applyFont="1" applyFill="1" applyBorder="1" applyAlignment="1">
      <alignment horizontal="right"/>
      <protection/>
    </xf>
    <xf numFmtId="0" fontId="14" fillId="0" borderId="43" xfId="58" applyFont="1" applyBorder="1" applyAlignment="1">
      <alignment horizontal="center"/>
      <protection/>
    </xf>
    <xf numFmtId="4" fontId="13" fillId="0" borderId="43" xfId="58" applyNumberFormat="1" applyFont="1" applyBorder="1" applyAlignment="1">
      <alignment horizontal="right"/>
      <protection/>
    </xf>
    <xf numFmtId="4" fontId="13" fillId="0" borderId="43" xfId="58" applyNumberFormat="1" applyFont="1" applyBorder="1" applyAlignment="1">
      <alignment/>
      <protection/>
    </xf>
    <xf numFmtId="4" fontId="14" fillId="0" borderId="43" xfId="58" applyNumberFormat="1" applyFont="1" applyBorder="1">
      <alignment/>
      <protection/>
    </xf>
    <xf numFmtId="4" fontId="14" fillId="0" borderId="19" xfId="58" applyNumberFormat="1" applyFont="1" applyBorder="1" applyAlignment="1">
      <alignment horizontal="right"/>
      <protection/>
    </xf>
    <xf numFmtId="0" fontId="15" fillId="0" borderId="0" xfId="58" applyFont="1">
      <alignment/>
      <protection/>
    </xf>
    <xf numFmtId="0" fontId="6" fillId="0" borderId="46" xfId="58" applyNumberFormat="1" applyFont="1" applyFill="1" applyBorder="1" applyAlignment="1" applyProtection="1">
      <alignment horizontal="center" vertical="top"/>
      <protection/>
    </xf>
    <xf numFmtId="0" fontId="6" fillId="0" borderId="47" xfId="58" applyNumberFormat="1" applyFont="1" applyFill="1" applyBorder="1" applyAlignment="1" applyProtection="1">
      <alignment horizontal="center" vertical="top"/>
      <protection/>
    </xf>
    <xf numFmtId="0" fontId="0" fillId="0" borderId="48" xfId="58" applyNumberFormat="1" applyFont="1" applyFill="1" applyBorder="1">
      <alignment/>
      <protection/>
    </xf>
    <xf numFmtId="0" fontId="8" fillId="0" borderId="48" xfId="58" applyNumberFormat="1" applyFont="1" applyFill="1" applyBorder="1" applyAlignment="1">
      <alignment horizontal="right"/>
      <protection/>
    </xf>
    <xf numFmtId="0" fontId="8" fillId="0" borderId="48" xfId="58" applyNumberFormat="1" applyFont="1" applyBorder="1" applyAlignment="1">
      <alignment horizontal="center"/>
      <protection/>
    </xf>
    <xf numFmtId="9" fontId="8" fillId="0" borderId="48" xfId="65" applyFont="1" applyBorder="1" applyAlignment="1">
      <alignment horizontal="right"/>
    </xf>
    <xf numFmtId="0" fontId="8" fillId="0" borderId="48" xfId="66" applyNumberFormat="1" applyFont="1" applyBorder="1" applyAlignment="1">
      <alignment horizontal="right"/>
    </xf>
    <xf numFmtId="0" fontId="0" fillId="0" borderId="48" xfId="58" applyNumberFormat="1" applyFont="1" applyBorder="1" applyAlignment="1">
      <alignment/>
      <protection/>
    </xf>
    <xf numFmtId="4" fontId="0" fillId="0" borderId="47" xfId="58" applyNumberFormat="1" applyFont="1" applyBorder="1" applyAlignment="1">
      <alignment/>
      <protection/>
    </xf>
    <xf numFmtId="4" fontId="8" fillId="0" borderId="48" xfId="58" applyNumberFormat="1" applyFont="1" applyBorder="1">
      <alignment/>
      <protection/>
    </xf>
    <xf numFmtId="4" fontId="8" fillId="0" borderId="49" xfId="58" applyNumberFormat="1" applyFont="1" applyBorder="1" applyAlignment="1">
      <alignment horizontal="right"/>
      <protection/>
    </xf>
    <xf numFmtId="0" fontId="0" fillId="0" borderId="0" xfId="58" applyFont="1">
      <alignment/>
      <protection/>
    </xf>
    <xf numFmtId="0" fontId="6" fillId="0" borderId="50" xfId="58" applyNumberFormat="1" applyFont="1" applyFill="1" applyBorder="1" applyAlignment="1" applyProtection="1">
      <alignment horizontal="center" vertical="top"/>
      <protection/>
    </xf>
    <xf numFmtId="0" fontId="6" fillId="0" borderId="51" xfId="58" applyNumberFormat="1" applyFont="1" applyFill="1" applyBorder="1" applyAlignment="1" applyProtection="1">
      <alignment horizontal="center" vertical="top"/>
      <protection/>
    </xf>
    <xf numFmtId="0" fontId="0" fillId="0" borderId="44" xfId="58" applyNumberFormat="1" applyFont="1" applyFill="1" applyBorder="1">
      <alignment/>
      <protection/>
    </xf>
    <xf numFmtId="0" fontId="14" fillId="0" borderId="44" xfId="58" applyNumberFormat="1" applyFont="1" applyFill="1" applyBorder="1" applyAlignment="1">
      <alignment horizontal="right"/>
      <protection/>
    </xf>
    <xf numFmtId="0" fontId="8" fillId="0" borderId="44" xfId="58" applyNumberFormat="1" applyFont="1" applyBorder="1" applyAlignment="1">
      <alignment horizontal="center"/>
      <protection/>
    </xf>
    <xf numFmtId="9" fontId="8" fillId="0" borderId="44" xfId="65" applyFont="1" applyBorder="1" applyAlignment="1">
      <alignment horizontal="right"/>
    </xf>
    <xf numFmtId="0" fontId="8" fillId="0" borderId="44" xfId="66" applyNumberFormat="1" applyFont="1" applyBorder="1" applyAlignment="1">
      <alignment horizontal="right"/>
    </xf>
    <xf numFmtId="0" fontId="0" fillId="0" borderId="44" xfId="58" applyNumberFormat="1" applyFont="1" applyBorder="1" applyAlignment="1">
      <alignment/>
      <protection/>
    </xf>
    <xf numFmtId="4" fontId="0" fillId="0" borderId="51" xfId="58" applyNumberFormat="1" applyFont="1" applyBorder="1" applyAlignment="1">
      <alignment/>
      <protection/>
    </xf>
    <xf numFmtId="4" fontId="14" fillId="0" borderId="44" xfId="58" applyNumberFormat="1" applyFont="1" applyBorder="1" applyAlignment="1">
      <alignment horizontal="right"/>
      <protection/>
    </xf>
    <xf numFmtId="4" fontId="14" fillId="0" borderId="45" xfId="58" applyNumberFormat="1" applyFont="1" applyBorder="1" applyAlignment="1">
      <alignment horizontal="right"/>
      <protection/>
    </xf>
    <xf numFmtId="0" fontId="6" fillId="0" borderId="33" xfId="0" applyNumberFormat="1" applyFont="1" applyFill="1" applyBorder="1" applyAlignment="1" applyProtection="1">
      <alignment horizontal="center" vertical="top"/>
      <protection/>
    </xf>
    <xf numFmtId="0" fontId="6" fillId="0" borderId="34" xfId="0" applyNumberFormat="1" applyFont="1" applyFill="1" applyBorder="1" applyAlignment="1" applyProtection="1">
      <alignment horizontal="center" vertical="top"/>
      <protection/>
    </xf>
    <xf numFmtId="0" fontId="0" fillId="0" borderId="35" xfId="0" applyNumberFormat="1" applyFont="1" applyFill="1" applyBorder="1" applyAlignment="1">
      <alignment/>
    </xf>
    <xf numFmtId="0" fontId="8" fillId="0" borderId="35" xfId="0" applyNumberFormat="1" applyFont="1" applyFill="1" applyBorder="1" applyAlignment="1">
      <alignment horizontal="right"/>
    </xf>
    <xf numFmtId="0" fontId="8" fillId="0" borderId="35" xfId="0" applyNumberFormat="1" applyFont="1" applyBorder="1" applyAlignment="1">
      <alignment horizontal="center"/>
    </xf>
    <xf numFmtId="9" fontId="8" fillId="0" borderId="35" xfId="65" applyFont="1" applyBorder="1" applyAlignment="1">
      <alignment horizontal="right"/>
    </xf>
    <xf numFmtId="0" fontId="8" fillId="0" borderId="35" xfId="66" applyNumberFormat="1" applyFont="1" applyBorder="1" applyAlignment="1">
      <alignment horizontal="right"/>
    </xf>
    <xf numFmtId="0" fontId="0" fillId="0" borderId="3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8" fillId="0" borderId="35" xfId="0" applyNumberFormat="1" applyFont="1" applyBorder="1" applyAlignment="1">
      <alignment/>
    </xf>
    <xf numFmtId="4" fontId="8" fillId="0" borderId="36" xfId="0" applyNumberFormat="1" applyFont="1" applyBorder="1" applyAlignment="1">
      <alignment horizontal="right"/>
    </xf>
    <xf numFmtId="0" fontId="6" fillId="0" borderId="46" xfId="0" applyNumberFormat="1" applyFont="1" applyFill="1" applyBorder="1" applyAlignment="1" applyProtection="1">
      <alignment horizontal="center" vertical="top"/>
      <protection/>
    </xf>
    <xf numFmtId="0" fontId="6" fillId="0" borderId="47" xfId="0" applyNumberFormat="1" applyFont="1" applyFill="1" applyBorder="1" applyAlignment="1" applyProtection="1">
      <alignment horizontal="center" vertical="top"/>
      <protection/>
    </xf>
    <xf numFmtId="0" fontId="0" fillId="0" borderId="48" xfId="0" applyNumberFormat="1" applyFont="1" applyFill="1" applyBorder="1" applyAlignment="1">
      <alignment/>
    </xf>
    <xf numFmtId="0" fontId="8" fillId="0" borderId="48" xfId="0" applyNumberFormat="1" applyFont="1" applyFill="1" applyBorder="1" applyAlignment="1">
      <alignment horizontal="right"/>
    </xf>
    <xf numFmtId="0" fontId="8" fillId="0" borderId="48" xfId="0" applyNumberFormat="1" applyFont="1" applyBorder="1" applyAlignment="1">
      <alignment horizontal="center"/>
    </xf>
    <xf numFmtId="10" fontId="8" fillId="0" borderId="48" xfId="65" applyNumberFormat="1" applyFont="1" applyBorder="1" applyAlignment="1">
      <alignment horizontal="right"/>
    </xf>
    <xf numFmtId="0" fontId="0" fillId="0" borderId="48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4" fontId="8" fillId="0" borderId="48" xfId="0" applyNumberFormat="1" applyFont="1" applyBorder="1" applyAlignment="1">
      <alignment/>
    </xf>
    <xf numFmtId="4" fontId="8" fillId="0" borderId="49" xfId="0" applyNumberFormat="1" applyFont="1" applyBorder="1" applyAlignment="1">
      <alignment horizontal="right"/>
    </xf>
    <xf numFmtId="0" fontId="6" fillId="0" borderId="50" xfId="0" applyNumberFormat="1" applyFont="1" applyFill="1" applyBorder="1" applyAlignment="1" applyProtection="1">
      <alignment horizontal="center" vertical="top"/>
      <protection/>
    </xf>
    <xf numFmtId="0" fontId="6" fillId="0" borderId="51" xfId="0" applyNumberFormat="1" applyFont="1" applyFill="1" applyBorder="1" applyAlignment="1" applyProtection="1">
      <alignment horizontal="center" vertical="top"/>
      <protection/>
    </xf>
    <xf numFmtId="0" fontId="0" fillId="0" borderId="44" xfId="0" applyNumberFormat="1" applyFont="1" applyFill="1" applyBorder="1" applyAlignment="1">
      <alignment/>
    </xf>
    <xf numFmtId="0" fontId="8" fillId="0" borderId="44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/>
    </xf>
    <xf numFmtId="4" fontId="0" fillId="0" borderId="51" xfId="0" applyNumberFormat="1" applyFont="1" applyBorder="1" applyAlignment="1">
      <alignment/>
    </xf>
    <xf numFmtId="4" fontId="8" fillId="0" borderId="44" xfId="0" applyNumberFormat="1" applyFont="1" applyBorder="1" applyAlignment="1">
      <alignment/>
    </xf>
    <xf numFmtId="0" fontId="8" fillId="0" borderId="37" xfId="0" applyNumberFormat="1" applyFont="1" applyFill="1" applyBorder="1" applyAlignment="1" applyProtection="1">
      <alignment/>
      <protection hidden="1" locked="0"/>
    </xf>
    <xf numFmtId="0" fontId="8" fillId="0" borderId="38" xfId="0" applyNumberFormat="1" applyFont="1" applyFill="1" applyBorder="1" applyAlignment="1" applyProtection="1">
      <alignment/>
      <protection hidden="1" locked="0"/>
    </xf>
    <xf numFmtId="0" fontId="8" fillId="0" borderId="39" xfId="0" applyNumberFormat="1" applyFont="1" applyFill="1" applyBorder="1" applyAlignment="1" applyProtection="1">
      <alignment/>
      <protection hidden="1" locked="0"/>
    </xf>
    <xf numFmtId="0" fontId="14" fillId="0" borderId="39" xfId="0" applyNumberFormat="1" applyFont="1" applyFill="1" applyBorder="1" applyAlignment="1" applyProtection="1" quotePrefix="1">
      <alignment horizontal="right"/>
      <protection hidden="1" locked="0"/>
    </xf>
    <xf numFmtId="0" fontId="8" fillId="0" borderId="39" xfId="0" applyNumberFormat="1" applyFont="1" applyBorder="1" applyAlignment="1" applyProtection="1">
      <alignment horizontal="center"/>
      <protection hidden="1" locked="0"/>
    </xf>
    <xf numFmtId="4" fontId="8" fillId="0" borderId="39" xfId="0" applyNumberFormat="1" applyFont="1" applyBorder="1" applyAlignment="1" applyProtection="1">
      <alignment horizontal="center"/>
      <protection hidden="1" locked="0"/>
    </xf>
    <xf numFmtId="0" fontId="7" fillId="0" borderId="0" xfId="58" applyNumberFormat="1" applyFont="1" applyFill="1" applyBorder="1" applyAlignment="1" applyProtection="1">
      <alignment horizontal="center" vertical="top"/>
      <protection/>
    </xf>
    <xf numFmtId="0" fontId="13" fillId="0" borderId="0" xfId="58" applyFont="1" applyFill="1" applyBorder="1">
      <alignment/>
      <protection/>
    </xf>
    <xf numFmtId="0" fontId="14" fillId="0" borderId="0" xfId="58" applyFont="1" applyFill="1" applyBorder="1" applyAlignment="1">
      <alignment horizontal="right"/>
      <protection/>
    </xf>
    <xf numFmtId="0" fontId="14" fillId="0" borderId="0" xfId="58" applyFont="1" applyBorder="1" applyAlignment="1">
      <alignment horizontal="center"/>
      <protection/>
    </xf>
    <xf numFmtId="4" fontId="13" fillId="0" borderId="0" xfId="58" applyNumberFormat="1" applyFont="1" applyBorder="1" applyAlignment="1">
      <alignment horizontal="right"/>
      <protection/>
    </xf>
    <xf numFmtId="4" fontId="13" fillId="0" borderId="0" xfId="58" applyNumberFormat="1" applyFont="1" applyBorder="1" applyAlignment="1">
      <alignment/>
      <protection/>
    </xf>
    <xf numFmtId="4" fontId="14" fillId="0" borderId="0" xfId="58" applyNumberFormat="1" applyFont="1" applyBorder="1">
      <alignment/>
      <protection/>
    </xf>
    <xf numFmtId="4" fontId="14" fillId="0" borderId="0" xfId="58" applyNumberFormat="1" applyFont="1" applyBorder="1" applyAlignment="1">
      <alignment horizontal="right"/>
      <protection/>
    </xf>
    <xf numFmtId="0" fontId="0" fillId="0" borderId="0" xfId="58" applyFont="1" applyFill="1" applyBorder="1" applyProtection="1">
      <alignment/>
      <protection hidden="1" locked="0"/>
    </xf>
    <xf numFmtId="0" fontId="0" fillId="0" borderId="0" xfId="58" applyFont="1" applyFill="1" applyBorder="1" applyAlignment="1" applyProtection="1">
      <alignment horizontal="center"/>
      <protection hidden="1" locked="0"/>
    </xf>
    <xf numFmtId="9" fontId="0" fillId="0" borderId="0" xfId="66" applyFont="1" applyFill="1" applyBorder="1" applyAlignment="1" applyProtection="1">
      <alignment horizontal="center"/>
      <protection hidden="1" locked="0"/>
    </xf>
    <xf numFmtId="0" fontId="0" fillId="0" borderId="0" xfId="58" applyFont="1" applyFill="1" applyBorder="1" applyAlignment="1" applyProtection="1">
      <alignment horizontal="right"/>
      <protection hidden="1" locked="0"/>
    </xf>
    <xf numFmtId="0" fontId="0" fillId="0" borderId="0" xfId="58" applyFont="1" applyFill="1" applyBorder="1" applyAlignment="1" applyProtection="1">
      <alignment horizontal="left"/>
      <protection hidden="1" locked="0"/>
    </xf>
    <xf numFmtId="14" fontId="0" fillId="0" borderId="0" xfId="58" applyNumberFormat="1" applyFont="1" applyFill="1" applyBorder="1" applyProtection="1">
      <alignment/>
      <protection hidden="1" locked="0"/>
    </xf>
    <xf numFmtId="0" fontId="3" fillId="0" borderId="0" xfId="59" applyFont="1" applyFill="1" applyAlignment="1">
      <alignment vertical="center"/>
      <protection/>
    </xf>
    <xf numFmtId="0" fontId="3" fillId="0" borderId="0" xfId="59" applyFont="1" applyFill="1" applyAlignment="1">
      <alignment horizontal="center" vertical="center"/>
      <protection/>
    </xf>
    <xf numFmtId="0" fontId="18" fillId="0" borderId="0" xfId="59" applyFont="1" applyFill="1" applyAlignment="1">
      <alignment horizontal="center" vertical="center"/>
      <protection/>
    </xf>
    <xf numFmtId="4" fontId="6" fillId="0" borderId="34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35" xfId="0" applyFont="1" applyFill="1" applyBorder="1" applyAlignment="1" applyProtection="1" quotePrefix="1">
      <alignment vertical="center" wrapText="1"/>
      <protection hidden="1" locked="0"/>
    </xf>
    <xf numFmtId="0" fontId="11" fillId="0" borderId="35" xfId="0" applyFont="1" applyFill="1" applyBorder="1" applyAlignment="1" applyProtection="1">
      <alignment vertical="center" wrapText="1"/>
      <protection hidden="1" locked="0"/>
    </xf>
    <xf numFmtId="2" fontId="11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3" fillId="0" borderId="53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20" fillId="0" borderId="52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52" xfId="0" applyNumberFormat="1" applyFont="1" applyFill="1" applyBorder="1" applyAlignment="1">
      <alignment horizontal="center" vertical="center" wrapText="1"/>
    </xf>
    <xf numFmtId="4" fontId="3" fillId="0" borderId="52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20" fillId="0" borderId="52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58" applyFont="1" applyFill="1" applyProtection="1">
      <alignment/>
      <protection hidden="1" locked="0"/>
    </xf>
    <xf numFmtId="0" fontId="8" fillId="0" borderId="35" xfId="58" applyFont="1" applyFill="1" applyBorder="1" applyAlignment="1" applyProtection="1">
      <alignment horizontal="left" vertical="center"/>
      <protection hidden="1" locked="0"/>
    </xf>
    <xf numFmtId="0" fontId="11" fillId="0" borderId="34" xfId="58" applyFont="1" applyFill="1" applyBorder="1" applyAlignment="1" applyProtection="1" quotePrefix="1">
      <alignment horizontal="center" vertical="center" wrapText="1"/>
      <protection hidden="1" locked="0"/>
    </xf>
    <xf numFmtId="0" fontId="11" fillId="0" borderId="35" xfId="58" applyFont="1" applyFill="1" applyBorder="1" applyAlignment="1" applyProtection="1">
      <alignment vertical="center" wrapText="1"/>
      <protection hidden="1" locked="0"/>
    </xf>
    <xf numFmtId="2" fontId="11" fillId="0" borderId="35" xfId="58" applyNumberFormat="1" applyFont="1" applyFill="1" applyBorder="1" applyAlignment="1" applyProtection="1">
      <alignment horizontal="center"/>
      <protection hidden="1" locked="0"/>
    </xf>
    <xf numFmtId="169" fontId="6" fillId="0" borderId="34" xfId="44" applyNumberFormat="1" applyFont="1" applyFill="1" applyBorder="1" applyAlignment="1" applyProtection="1" quotePrefix="1">
      <alignment horizontal="center" vertical="center" wrapText="1"/>
      <protection hidden="1" locked="0"/>
    </xf>
    <xf numFmtId="2" fontId="11" fillId="0" borderId="35" xfId="58" applyNumberFormat="1" applyFont="1" applyFill="1" applyBorder="1" applyAlignment="1" applyProtection="1">
      <alignment horizontal="center" vertical="center"/>
      <protection hidden="1" locked="0"/>
    </xf>
    <xf numFmtId="4" fontId="6" fillId="0" borderId="35" xfId="58" applyNumberFormat="1" applyFont="1" applyFill="1" applyBorder="1" applyAlignment="1" applyProtection="1">
      <alignment horizontal="center" vertical="center"/>
      <protection hidden="1" locked="0"/>
    </xf>
    <xf numFmtId="4" fontId="6" fillId="0" borderId="34" xfId="58" applyNumberFormat="1" applyFont="1" applyFill="1" applyBorder="1" applyAlignment="1" applyProtection="1">
      <alignment horizontal="center" vertical="center"/>
      <protection hidden="1" locked="0"/>
    </xf>
    <xf numFmtId="4" fontId="6" fillId="0" borderId="36" xfId="58" applyNumberFormat="1" applyFont="1" applyFill="1" applyBorder="1" applyAlignment="1" applyProtection="1">
      <alignment horizontal="right" vertical="center"/>
      <protection hidden="1" locked="0"/>
    </xf>
    <xf numFmtId="0" fontId="6" fillId="0" borderId="0" xfId="58" applyFont="1" applyFill="1" applyProtection="1">
      <alignment/>
      <protection hidden="1" locked="0"/>
    </xf>
    <xf numFmtId="0" fontId="11" fillId="0" borderId="34" xfId="58" applyFont="1" applyFill="1" applyBorder="1" applyProtection="1">
      <alignment/>
      <protection hidden="1" locked="0"/>
    </xf>
    <xf numFmtId="0" fontId="11" fillId="0" borderId="35" xfId="58" applyFont="1" applyFill="1" applyBorder="1" applyProtection="1">
      <alignment/>
      <protection hidden="1" locked="0"/>
    </xf>
    <xf numFmtId="0" fontId="11" fillId="0" borderId="35" xfId="58" applyFont="1" applyFill="1" applyBorder="1" applyProtection="1" quotePrefix="1">
      <alignment/>
      <protection hidden="1" locked="0"/>
    </xf>
    <xf numFmtId="2" fontId="11" fillId="0" borderId="54" xfId="58" applyNumberFormat="1" applyFont="1" applyFill="1" applyBorder="1" applyAlignment="1" applyProtection="1">
      <alignment horizontal="center"/>
      <protection hidden="1"/>
    </xf>
    <xf numFmtId="0" fontId="11" fillId="0" borderId="33" xfId="58" applyFont="1" applyFill="1" applyBorder="1" applyProtection="1">
      <alignment/>
      <protection hidden="1" locked="0"/>
    </xf>
    <xf numFmtId="4" fontId="13" fillId="0" borderId="18" xfId="58" applyNumberFormat="1" applyFont="1" applyBorder="1" applyAlignment="1">
      <alignment/>
      <protection/>
    </xf>
    <xf numFmtId="0" fontId="6" fillId="0" borderId="0" xfId="58" applyFont="1" applyAlignment="1" applyProtection="1">
      <alignment horizontal="center"/>
      <protection hidden="1" locked="0"/>
    </xf>
    <xf numFmtId="0" fontId="0" fillId="0" borderId="0" xfId="58" applyFont="1" applyAlignment="1" applyProtection="1">
      <alignment horizontal="center"/>
      <protection hidden="1" locked="0"/>
    </xf>
    <xf numFmtId="0" fontId="0" fillId="0" borderId="0" xfId="58" applyFont="1" applyProtection="1">
      <alignment/>
      <protection hidden="1" locked="0"/>
    </xf>
    <xf numFmtId="0" fontId="0" fillId="0" borderId="0" xfId="58" applyFont="1" applyFill="1" applyBorder="1" applyAlignment="1" applyProtection="1">
      <alignment horizontal="left"/>
      <protection hidden="1" locked="0"/>
    </xf>
    <xf numFmtId="0" fontId="0" fillId="0" borderId="0" xfId="58" applyFont="1" applyFill="1" applyAlignment="1" applyProtection="1">
      <alignment horizontal="center"/>
      <protection hidden="1" locked="0"/>
    </xf>
    <xf numFmtId="4" fontId="7" fillId="0" borderId="0" xfId="58" applyNumberFormat="1" applyFont="1" applyFill="1" applyBorder="1" applyAlignment="1" applyProtection="1">
      <alignment horizontal="right"/>
      <protection hidden="1" locked="0"/>
    </xf>
    <xf numFmtId="2" fontId="7" fillId="0" borderId="0" xfId="58" applyNumberFormat="1" applyFont="1" applyFill="1" applyAlignment="1" applyProtection="1">
      <alignment horizontal="right"/>
      <protection hidden="1" locked="0"/>
    </xf>
    <xf numFmtId="4" fontId="7" fillId="0" borderId="0" xfId="58" applyNumberFormat="1" applyFont="1" applyAlignment="1" applyProtection="1">
      <alignment horizontal="right"/>
      <protection hidden="1" locked="0"/>
    </xf>
    <xf numFmtId="49" fontId="4" fillId="0" borderId="0" xfId="58" applyNumberFormat="1" applyFont="1" applyAlignment="1">
      <alignment horizontal="left" vertical="center"/>
      <protection/>
    </xf>
    <xf numFmtId="164" fontId="7" fillId="0" borderId="0" xfId="58" applyNumberFormat="1" applyFont="1" applyAlignment="1" applyProtection="1">
      <alignment horizontal="left"/>
      <protection hidden="1" locked="0"/>
    </xf>
    <xf numFmtId="4" fontId="7" fillId="0" borderId="0" xfId="58" applyNumberFormat="1" applyFont="1" applyBorder="1" applyAlignment="1" applyProtection="1">
      <alignment horizontal="right"/>
      <protection hidden="1" locked="0"/>
    </xf>
    <xf numFmtId="4" fontId="6" fillId="0" borderId="0" xfId="58" applyNumberFormat="1" applyFont="1" applyBorder="1" applyAlignment="1" applyProtection="1">
      <alignment horizontal="center"/>
      <protection hidden="1" locked="0"/>
    </xf>
    <xf numFmtId="0" fontId="0" fillId="0" borderId="0" xfId="58" applyFont="1" applyFill="1" applyBorder="1" applyProtection="1">
      <alignment/>
      <protection hidden="1" locked="0"/>
    </xf>
    <xf numFmtId="0" fontId="0" fillId="0" borderId="11" xfId="58" applyFont="1" applyFill="1" applyBorder="1" applyAlignment="1" applyProtection="1">
      <alignment horizontal="center"/>
      <protection hidden="1" locked="0"/>
    </xf>
    <xf numFmtId="0" fontId="0" fillId="0" borderId="12" xfId="58" applyFont="1" applyFill="1" applyBorder="1" applyProtection="1">
      <alignment/>
      <protection hidden="1" locked="0"/>
    </xf>
    <xf numFmtId="0" fontId="0" fillId="0" borderId="13" xfId="58" applyFont="1" applyFill="1" applyBorder="1" applyProtection="1">
      <alignment/>
      <protection hidden="1" locked="0"/>
    </xf>
    <xf numFmtId="0" fontId="0" fillId="0" borderId="14" xfId="58" applyFont="1" applyFill="1" applyBorder="1" applyProtection="1">
      <alignment/>
      <protection hidden="1" locked="0"/>
    </xf>
    <xf numFmtId="0" fontId="0" fillId="0" borderId="15" xfId="58" applyFont="1" applyBorder="1" applyAlignment="1" applyProtection="1">
      <alignment horizontal="right"/>
      <protection hidden="1" locked="0"/>
    </xf>
    <xf numFmtId="0" fontId="6" fillId="0" borderId="16" xfId="58" applyFont="1" applyFill="1" applyBorder="1" applyAlignment="1" applyProtection="1">
      <alignment horizontal="center"/>
      <protection hidden="1" locked="0"/>
    </xf>
    <xf numFmtId="0" fontId="6" fillId="0" borderId="0" xfId="58" applyFont="1" applyFill="1" applyBorder="1" applyAlignment="1" applyProtection="1">
      <alignment horizontal="center"/>
      <protection hidden="1" locked="0"/>
    </xf>
    <xf numFmtId="0" fontId="0" fillId="0" borderId="17" xfId="58" applyFont="1" applyFill="1" applyBorder="1" applyProtection="1">
      <alignment/>
      <protection hidden="1" locked="0"/>
    </xf>
    <xf numFmtId="0" fontId="0" fillId="0" borderId="18" xfId="58" applyFont="1" applyFill="1" applyBorder="1" applyProtection="1">
      <alignment/>
      <protection hidden="1" locked="0"/>
    </xf>
    <xf numFmtId="0" fontId="9" fillId="0" borderId="19" xfId="58" applyFont="1" applyBorder="1" applyAlignment="1" applyProtection="1">
      <alignment horizontal="right"/>
      <protection hidden="1" locked="0"/>
    </xf>
    <xf numFmtId="0" fontId="0" fillId="0" borderId="20" xfId="58" applyFont="1" applyFill="1" applyBorder="1" applyAlignment="1" applyProtection="1">
      <alignment horizontal="center"/>
      <protection hidden="1" locked="0"/>
    </xf>
    <xf numFmtId="0" fontId="0" fillId="0" borderId="21" xfId="58" applyFont="1" applyFill="1" applyBorder="1" applyProtection="1">
      <alignment/>
      <protection hidden="1" locked="0"/>
    </xf>
    <xf numFmtId="0" fontId="0" fillId="0" borderId="22" xfId="58" applyFont="1" applyFill="1" applyBorder="1" applyProtection="1">
      <alignment/>
      <protection hidden="1" locked="0"/>
    </xf>
    <xf numFmtId="0" fontId="0" fillId="0" borderId="23" xfId="58" applyFont="1" applyFill="1" applyBorder="1" applyProtection="1">
      <alignment/>
      <protection hidden="1" locked="0"/>
    </xf>
    <xf numFmtId="0" fontId="0" fillId="0" borderId="24" xfId="58" applyFont="1" applyBorder="1" applyAlignment="1" applyProtection="1">
      <alignment horizontal="right"/>
      <protection hidden="1" locked="0"/>
    </xf>
    <xf numFmtId="0" fontId="10" fillId="0" borderId="25" xfId="58" applyFont="1" applyFill="1" applyBorder="1" applyAlignment="1" applyProtection="1">
      <alignment horizontal="center"/>
      <protection hidden="1" locked="0"/>
    </xf>
    <xf numFmtId="0" fontId="10" fillId="0" borderId="26" xfId="58" applyFont="1" applyFill="1" applyBorder="1" applyAlignment="1" applyProtection="1">
      <alignment horizontal="center"/>
      <protection hidden="1" locked="0"/>
    </xf>
    <xf numFmtId="0" fontId="10" fillId="0" borderId="27" xfId="58" applyFont="1" applyBorder="1" applyAlignment="1" applyProtection="1">
      <alignment horizontal="center"/>
      <protection hidden="1" locked="0"/>
    </xf>
    <xf numFmtId="0" fontId="10" fillId="0" borderId="26" xfId="58" applyFont="1" applyBorder="1" applyAlignment="1" applyProtection="1">
      <alignment horizontal="center"/>
      <protection hidden="1" locked="0"/>
    </xf>
    <xf numFmtId="0" fontId="10" fillId="0" borderId="28" xfId="58" applyFont="1" applyBorder="1" applyAlignment="1" applyProtection="1">
      <alignment horizontal="center"/>
      <protection hidden="1" locked="0"/>
    </xf>
    <xf numFmtId="0" fontId="10" fillId="0" borderId="0" xfId="58" applyFont="1" applyAlignment="1" applyProtection="1">
      <alignment horizontal="center"/>
      <protection hidden="1" locked="0"/>
    </xf>
    <xf numFmtId="0" fontId="0" fillId="0" borderId="29" xfId="58" applyFont="1" applyFill="1" applyBorder="1" applyAlignment="1" applyProtection="1">
      <alignment horizontal="center"/>
      <protection hidden="1" locked="0"/>
    </xf>
    <xf numFmtId="0" fontId="0" fillId="0" borderId="30" xfId="58" applyFont="1" applyFill="1" applyBorder="1" applyProtection="1">
      <alignment/>
      <protection hidden="1" locked="0"/>
    </xf>
    <xf numFmtId="0" fontId="0" fillId="0" borderId="31" xfId="58" applyFont="1" applyFill="1" applyBorder="1" applyProtection="1">
      <alignment/>
      <protection hidden="1" locked="0"/>
    </xf>
    <xf numFmtId="0" fontId="6" fillId="0" borderId="31" xfId="58" applyFont="1" applyBorder="1" applyAlignment="1" applyProtection="1">
      <alignment horizontal="center"/>
      <protection hidden="1" locked="0"/>
    </xf>
    <xf numFmtId="4" fontId="0" fillId="0" borderId="31" xfId="58" applyNumberFormat="1" applyFont="1" applyBorder="1" applyAlignment="1" applyProtection="1">
      <alignment horizontal="center"/>
      <protection hidden="1" locked="0"/>
    </xf>
    <xf numFmtId="4" fontId="0" fillId="0" borderId="32" xfId="58" applyNumberFormat="1" applyFont="1" applyBorder="1" applyAlignment="1" applyProtection="1">
      <alignment horizontal="right"/>
      <protection hidden="1" locked="0"/>
    </xf>
    <xf numFmtId="0" fontId="8" fillId="0" borderId="35" xfId="58" applyFont="1" applyFill="1" applyBorder="1" applyAlignment="1" applyProtection="1">
      <alignment horizontal="left" vertical="center"/>
      <protection hidden="1" locked="0"/>
    </xf>
    <xf numFmtId="0" fontId="8" fillId="0" borderId="35" xfId="58" applyFont="1" applyFill="1" applyBorder="1" applyProtection="1">
      <alignment/>
      <protection hidden="1" locked="0"/>
    </xf>
    <xf numFmtId="0" fontId="11" fillId="0" borderId="34" xfId="58" applyFont="1" applyFill="1" applyBorder="1" applyProtection="1">
      <alignment/>
      <protection hidden="1" locked="0"/>
    </xf>
    <xf numFmtId="0" fontId="11" fillId="0" borderId="35" xfId="58" applyFont="1" applyFill="1" applyBorder="1" applyProtection="1">
      <alignment/>
      <protection hidden="1" locked="0"/>
    </xf>
    <xf numFmtId="0" fontId="11" fillId="0" borderId="35" xfId="58" applyFont="1" applyFill="1" applyBorder="1" applyProtection="1" quotePrefix="1">
      <alignment/>
      <protection hidden="1" locked="0"/>
    </xf>
    <xf numFmtId="0" fontId="11" fillId="0" borderId="33" xfId="58" applyFont="1" applyFill="1" applyBorder="1" applyAlignment="1" applyProtection="1">
      <alignment horizontal="center"/>
      <protection hidden="1" locked="0"/>
    </xf>
    <xf numFmtId="166" fontId="11" fillId="0" borderId="33" xfId="58" applyNumberFormat="1" applyFont="1" applyFill="1" applyBorder="1" applyProtection="1">
      <alignment/>
      <protection hidden="1" locked="0"/>
    </xf>
    <xf numFmtId="166" fontId="11" fillId="0" borderId="33" xfId="58" applyNumberFormat="1" applyFont="1" applyFill="1" applyBorder="1" applyAlignment="1" applyProtection="1">
      <alignment horizontal="center"/>
      <protection hidden="1"/>
    </xf>
    <xf numFmtId="0" fontId="11" fillId="0" borderId="34" xfId="58" applyFont="1" applyFill="1" applyBorder="1" applyProtection="1">
      <alignment/>
      <protection hidden="1"/>
    </xf>
    <xf numFmtId="0" fontId="11" fillId="0" borderId="35" xfId="58" applyFont="1" applyFill="1" applyBorder="1" applyProtection="1">
      <alignment/>
      <protection hidden="1"/>
    </xf>
    <xf numFmtId="0" fontId="11" fillId="0" borderId="35" xfId="58" applyFont="1" applyFill="1" applyBorder="1" applyAlignment="1" applyProtection="1" quotePrefix="1">
      <alignment vertical="center" wrapText="1"/>
      <protection hidden="1" locked="0"/>
    </xf>
    <xf numFmtId="0" fontId="6" fillId="0" borderId="0" xfId="58" applyFont="1" applyFill="1" applyProtection="1">
      <alignment/>
      <protection hidden="1"/>
    </xf>
    <xf numFmtId="165" fontId="6" fillId="0" borderId="55" xfId="44" applyNumberFormat="1" applyFont="1" applyFill="1" applyBorder="1" applyAlignment="1" applyProtection="1" quotePrefix="1">
      <alignment horizontal="center" vertical="center" wrapText="1"/>
      <protection hidden="1" locked="0"/>
    </xf>
    <xf numFmtId="0" fontId="6" fillId="0" borderId="0" xfId="58" applyFont="1" applyFill="1" applyAlignment="1" applyProtection="1">
      <alignment vertical="center"/>
      <protection hidden="1"/>
    </xf>
    <xf numFmtId="0" fontId="8" fillId="0" borderId="37" xfId="58" applyFont="1" applyFill="1" applyBorder="1" applyAlignment="1" applyProtection="1">
      <alignment horizontal="center"/>
      <protection hidden="1" locked="0"/>
    </xf>
    <xf numFmtId="0" fontId="8" fillId="0" borderId="38" xfId="58" applyFont="1" applyFill="1" applyBorder="1" applyProtection="1">
      <alignment/>
      <protection hidden="1" locked="0"/>
    </xf>
    <xf numFmtId="168" fontId="8" fillId="0" borderId="39" xfId="58" applyNumberFormat="1" applyFont="1" applyFill="1" applyBorder="1" applyProtection="1">
      <alignment/>
      <protection hidden="1" locked="0"/>
    </xf>
    <xf numFmtId="0" fontId="8" fillId="0" borderId="39" xfId="58" applyFont="1" applyFill="1" applyBorder="1" applyProtection="1" quotePrefix="1">
      <alignment/>
      <protection hidden="1" locked="0"/>
    </xf>
    <xf numFmtId="2" fontId="8" fillId="0" borderId="39" xfId="58" applyNumberFormat="1" applyFont="1" applyBorder="1" applyAlignment="1" applyProtection="1">
      <alignment horizontal="center"/>
      <protection hidden="1" locked="0"/>
    </xf>
    <xf numFmtId="4" fontId="8" fillId="0" borderId="39" xfId="58" applyNumberFormat="1" applyFont="1" applyBorder="1" applyAlignment="1" applyProtection="1">
      <alignment horizontal="center"/>
      <protection hidden="1" locked="0"/>
    </xf>
    <xf numFmtId="4" fontId="8" fillId="0" borderId="40" xfId="58" applyNumberFormat="1" applyFont="1" applyBorder="1" applyAlignment="1" applyProtection="1">
      <alignment horizontal="right"/>
      <protection hidden="1" locked="0"/>
    </xf>
    <xf numFmtId="0" fontId="0" fillId="0" borderId="41" xfId="58" applyFont="1" applyBorder="1" applyProtection="1">
      <alignment/>
      <protection hidden="1" locked="0"/>
    </xf>
    <xf numFmtId="0" fontId="7" fillId="0" borderId="42" xfId="58" applyNumberFormat="1" applyFont="1" applyFill="1" applyBorder="1" applyAlignment="1" applyProtection="1">
      <alignment horizontal="center" vertical="top"/>
      <protection/>
    </xf>
    <xf numFmtId="0" fontId="7" fillId="0" borderId="18" xfId="58" applyNumberFormat="1" applyFont="1" applyFill="1" applyBorder="1" applyAlignment="1" applyProtection="1">
      <alignment horizontal="center" vertical="top"/>
      <protection/>
    </xf>
    <xf numFmtId="0" fontId="13" fillId="0" borderId="43" xfId="58" applyFont="1" applyFill="1" applyBorder="1">
      <alignment/>
      <protection/>
    </xf>
    <xf numFmtId="0" fontId="14" fillId="0" borderId="43" xfId="58" applyFont="1" applyFill="1" applyBorder="1" applyAlignment="1">
      <alignment horizontal="right"/>
      <protection/>
    </xf>
    <xf numFmtId="0" fontId="14" fillId="0" borderId="43" xfId="58" applyFont="1" applyBorder="1" applyAlignment="1">
      <alignment horizontal="center"/>
      <protection/>
    </xf>
    <xf numFmtId="4" fontId="13" fillId="0" borderId="43" xfId="58" applyNumberFormat="1" applyFont="1" applyBorder="1" applyAlignment="1">
      <alignment horizontal="right"/>
      <protection/>
    </xf>
    <xf numFmtId="4" fontId="13" fillId="0" borderId="43" xfId="58" applyNumberFormat="1" applyFont="1" applyBorder="1" applyAlignment="1">
      <alignment/>
      <protection/>
    </xf>
    <xf numFmtId="4" fontId="14" fillId="0" borderId="43" xfId="58" applyNumberFormat="1" applyFont="1" applyBorder="1">
      <alignment/>
      <protection/>
    </xf>
    <xf numFmtId="4" fontId="14" fillId="0" borderId="19" xfId="58" applyNumberFormat="1" applyFont="1" applyBorder="1" applyAlignment="1">
      <alignment horizontal="right"/>
      <protection/>
    </xf>
    <xf numFmtId="0" fontId="15" fillId="0" borderId="0" xfId="58" applyFont="1">
      <alignment/>
      <protection/>
    </xf>
    <xf numFmtId="0" fontId="0" fillId="0" borderId="0" xfId="58" applyFont="1" applyFill="1" applyBorder="1" applyAlignment="1" applyProtection="1">
      <alignment horizontal="center"/>
      <protection hidden="1" locked="0"/>
    </xf>
    <xf numFmtId="0" fontId="0" fillId="0" borderId="0" xfId="58" applyFont="1" applyFill="1" applyBorder="1" applyAlignment="1" applyProtection="1">
      <alignment horizontal="right"/>
      <protection hidden="1" locked="0"/>
    </xf>
    <xf numFmtId="14" fontId="0" fillId="0" borderId="0" xfId="58" applyNumberFormat="1" applyFont="1" applyFill="1" applyBorder="1" applyProtection="1">
      <alignment/>
      <protection hidden="1" locked="0"/>
    </xf>
    <xf numFmtId="0" fontId="16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16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 wrapText="1"/>
    </xf>
    <xf numFmtId="0" fontId="5" fillId="0" borderId="57" xfId="0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horizontal="right" vertical="center" wrapText="1"/>
    </xf>
    <xf numFmtId="0" fontId="3" fillId="0" borderId="56" xfId="0" applyFont="1" applyFill="1" applyBorder="1" applyAlignment="1">
      <alignment horizontal="right" vertical="center" wrapText="1"/>
    </xf>
    <xf numFmtId="0" fontId="3" fillId="0" borderId="57" xfId="0" applyFont="1" applyFill="1" applyBorder="1" applyAlignment="1">
      <alignment horizontal="right" vertical="center" wrapText="1"/>
    </xf>
    <xf numFmtId="0" fontId="3" fillId="0" borderId="58" xfId="0" applyFont="1" applyFill="1" applyBorder="1" applyAlignment="1">
      <alignment horizontal="right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8" fillId="0" borderId="54" xfId="0" applyFont="1" applyFill="1" applyBorder="1" applyAlignment="1" applyProtection="1">
      <alignment horizontal="left" vertical="center" wrapText="1"/>
      <protection hidden="1" locked="0"/>
    </xf>
    <xf numFmtId="0" fontId="8" fillId="0" borderId="34" xfId="0" applyFont="1" applyFill="1" applyBorder="1" applyAlignment="1" applyProtection="1">
      <alignment horizontal="left" vertical="center" wrapText="1"/>
      <protection hidden="1" locked="0"/>
    </xf>
    <xf numFmtId="0" fontId="10" fillId="0" borderId="60" xfId="0" applyFont="1" applyFill="1" applyBorder="1" applyAlignment="1" applyProtection="1">
      <alignment horizontal="center"/>
      <protection hidden="1" locked="0"/>
    </xf>
    <xf numFmtId="0" fontId="10" fillId="0" borderId="26" xfId="0" applyFont="1" applyFill="1" applyBorder="1" applyAlignment="1" applyProtection="1">
      <alignment horizontal="center"/>
      <protection hidden="1" locked="0"/>
    </xf>
    <xf numFmtId="0" fontId="6" fillId="0" borderId="61" xfId="0" applyFont="1" applyBorder="1" applyAlignment="1" applyProtection="1">
      <alignment horizontal="center" vertical="center" textRotation="90"/>
      <protection hidden="1" locked="0"/>
    </xf>
    <xf numFmtId="0" fontId="6" fillId="0" borderId="43" xfId="0" applyFont="1" applyBorder="1" applyAlignment="1" applyProtection="1">
      <alignment horizontal="center" vertical="center" textRotation="90"/>
      <protection hidden="1" locked="0"/>
    </xf>
    <xf numFmtId="0" fontId="6" fillId="0" borderId="62" xfId="0" applyFont="1" applyBorder="1" applyAlignment="1" applyProtection="1">
      <alignment horizontal="center" vertical="center" textRotation="90"/>
      <protection hidden="1" locked="0"/>
    </xf>
    <xf numFmtId="0" fontId="8" fillId="0" borderId="61" xfId="0" applyFont="1" applyBorder="1" applyAlignment="1" applyProtection="1">
      <alignment horizontal="center" vertical="center" textRotation="90"/>
      <protection hidden="1" locked="0"/>
    </xf>
    <xf numFmtId="0" fontId="8" fillId="0" borderId="43" xfId="0" applyFont="1" applyBorder="1" applyAlignment="1" applyProtection="1">
      <alignment horizontal="center" vertical="center" textRotation="90"/>
      <protection hidden="1" locked="0"/>
    </xf>
    <xf numFmtId="0" fontId="8" fillId="0" borderId="62" xfId="0" applyFont="1" applyBorder="1" applyAlignment="1" applyProtection="1">
      <alignment horizontal="center" vertical="center" textRotation="90"/>
      <protection hidden="1" locked="0"/>
    </xf>
    <xf numFmtId="0" fontId="6" fillId="0" borderId="61" xfId="0" applyFont="1" applyBorder="1" applyAlignment="1" applyProtection="1">
      <alignment horizontal="center" vertical="center" textRotation="90" wrapText="1"/>
      <protection hidden="1" locked="0"/>
    </xf>
    <xf numFmtId="0" fontId="6" fillId="0" borderId="43" xfId="0" applyFont="1" applyBorder="1" applyAlignment="1" applyProtection="1">
      <alignment horizontal="center" vertical="center" textRotation="90" wrapText="1"/>
      <protection hidden="1" locked="0"/>
    </xf>
    <xf numFmtId="0" fontId="6" fillId="0" borderId="62" xfId="0" applyFont="1" applyBorder="1" applyAlignment="1" applyProtection="1">
      <alignment horizontal="center" vertical="center" textRotation="90" wrapText="1"/>
      <protection hidden="1" locked="0"/>
    </xf>
    <xf numFmtId="0" fontId="9" fillId="0" borderId="63" xfId="0" applyFont="1" applyBorder="1" applyAlignment="1" applyProtection="1">
      <alignment horizontal="center"/>
      <protection hidden="1" locked="0"/>
    </xf>
    <xf numFmtId="0" fontId="9" fillId="0" borderId="64" xfId="0" applyFont="1" applyBorder="1" applyAlignment="1" applyProtection="1">
      <alignment horizontal="center"/>
      <protection hidden="1" locked="0"/>
    </xf>
    <xf numFmtId="0" fontId="9" fillId="0" borderId="30" xfId="0" applyFont="1" applyBorder="1" applyAlignment="1" applyProtection="1">
      <alignment horizontal="center"/>
      <protection hidden="1" locked="0"/>
    </xf>
    <xf numFmtId="0" fontId="8" fillId="0" borderId="65" xfId="0" applyFont="1" applyBorder="1" applyAlignment="1" applyProtection="1">
      <alignment horizontal="center" vertical="center" wrapText="1"/>
      <protection hidden="1" locked="0"/>
    </xf>
    <xf numFmtId="0" fontId="8" fillId="0" borderId="62" xfId="0" applyFont="1" applyBorder="1" applyAlignment="1" applyProtection="1">
      <alignment horizontal="center" vertical="center" wrapText="1"/>
      <protection hidden="1" locked="0"/>
    </xf>
    <xf numFmtId="0" fontId="8" fillId="0" borderId="35" xfId="0" applyFont="1" applyFill="1" applyBorder="1" applyAlignment="1" applyProtection="1">
      <alignment vertical="center" wrapText="1"/>
      <protection hidden="1" locked="0"/>
    </xf>
    <xf numFmtId="0" fontId="8" fillId="0" borderId="54" xfId="58" applyFont="1" applyFill="1" applyBorder="1" applyAlignment="1" applyProtection="1">
      <alignment vertical="center" wrapText="1"/>
      <protection hidden="1" locked="0"/>
    </xf>
    <xf numFmtId="0" fontId="8" fillId="0" borderId="34" xfId="58" applyFont="1" applyFill="1" applyBorder="1" applyAlignment="1" applyProtection="1">
      <alignment vertical="center" wrapText="1"/>
      <protection hidden="1" locked="0"/>
    </xf>
    <xf numFmtId="0" fontId="8" fillId="0" borderId="35" xfId="58" applyFont="1" applyFill="1" applyBorder="1" applyAlignment="1" applyProtection="1">
      <alignment vertical="center" wrapText="1"/>
      <protection hidden="1" locked="0"/>
    </xf>
    <xf numFmtId="0" fontId="10" fillId="0" borderId="60" xfId="58" applyFont="1" applyFill="1" applyBorder="1" applyAlignment="1" applyProtection="1">
      <alignment horizontal="center"/>
      <protection hidden="1" locked="0"/>
    </xf>
    <xf numFmtId="0" fontId="10" fillId="0" borderId="26" xfId="58" applyFont="1" applyFill="1" applyBorder="1" applyAlignment="1" applyProtection="1">
      <alignment horizontal="center"/>
      <protection hidden="1" locked="0"/>
    </xf>
    <xf numFmtId="0" fontId="8" fillId="0" borderId="54" xfId="58" applyFont="1" applyFill="1" applyBorder="1" applyAlignment="1" applyProtection="1">
      <alignment horizontal="left" vertical="center" wrapText="1"/>
      <protection hidden="1" locked="0"/>
    </xf>
    <xf numFmtId="0" fontId="8" fillId="0" borderId="34" xfId="58" applyFont="1" applyFill="1" applyBorder="1" applyAlignment="1" applyProtection="1">
      <alignment horizontal="left" vertical="center" wrapText="1"/>
      <protection hidden="1" locked="0"/>
    </xf>
    <xf numFmtId="0" fontId="6" fillId="0" borderId="61" xfId="58" applyFont="1" applyBorder="1" applyAlignment="1" applyProtection="1">
      <alignment horizontal="center" vertical="center" textRotation="90"/>
      <protection hidden="1" locked="0"/>
    </xf>
    <xf numFmtId="0" fontId="6" fillId="0" borderId="43" xfId="58" applyFont="1" applyBorder="1" applyAlignment="1" applyProtection="1">
      <alignment horizontal="center" vertical="center" textRotation="90"/>
      <protection hidden="1" locked="0"/>
    </xf>
    <xf numFmtId="0" fontId="6" fillId="0" borderId="62" xfId="58" applyFont="1" applyBorder="1" applyAlignment="1" applyProtection="1">
      <alignment horizontal="center" vertical="center" textRotation="90"/>
      <protection hidden="1" locked="0"/>
    </xf>
    <xf numFmtId="0" fontId="8" fillId="0" borderId="61" xfId="58" applyFont="1" applyBorder="1" applyAlignment="1" applyProtection="1">
      <alignment horizontal="center" vertical="center" textRotation="90"/>
      <protection hidden="1" locked="0"/>
    </xf>
    <xf numFmtId="0" fontId="8" fillId="0" borderId="43" xfId="58" applyFont="1" applyBorder="1" applyAlignment="1" applyProtection="1">
      <alignment horizontal="center" vertical="center" textRotation="90"/>
      <protection hidden="1" locked="0"/>
    </xf>
    <xf numFmtId="0" fontId="8" fillId="0" borderId="62" xfId="58" applyFont="1" applyBorder="1" applyAlignment="1" applyProtection="1">
      <alignment horizontal="center" vertical="center" textRotation="90"/>
      <protection hidden="1" locked="0"/>
    </xf>
    <xf numFmtId="0" fontId="6" fillId="0" borderId="61" xfId="58" applyFont="1" applyBorder="1" applyAlignment="1" applyProtection="1">
      <alignment horizontal="center" vertical="center" textRotation="90" wrapText="1"/>
      <protection hidden="1" locked="0"/>
    </xf>
    <xf numFmtId="0" fontId="6" fillId="0" borderId="43" xfId="58" applyFont="1" applyBorder="1" applyAlignment="1" applyProtection="1">
      <alignment horizontal="center" vertical="center" textRotation="90" wrapText="1"/>
      <protection hidden="1" locked="0"/>
    </xf>
    <xf numFmtId="0" fontId="6" fillId="0" borderId="62" xfId="58" applyFont="1" applyBorder="1" applyAlignment="1" applyProtection="1">
      <alignment horizontal="center" vertical="center" textRotation="90" wrapText="1"/>
      <protection hidden="1" locked="0"/>
    </xf>
    <xf numFmtId="0" fontId="9" fillId="0" borderId="63" xfId="58" applyFont="1" applyBorder="1" applyAlignment="1" applyProtection="1">
      <alignment horizontal="center"/>
      <protection hidden="1" locked="0"/>
    </xf>
    <xf numFmtId="0" fontId="9" fillId="0" borderId="64" xfId="58" applyFont="1" applyBorder="1" applyAlignment="1" applyProtection="1">
      <alignment horizontal="center"/>
      <protection hidden="1" locked="0"/>
    </xf>
    <xf numFmtId="0" fontId="9" fillId="0" borderId="30" xfId="58" applyFont="1" applyBorder="1" applyAlignment="1" applyProtection="1">
      <alignment horizontal="center"/>
      <protection hidden="1" locked="0"/>
    </xf>
    <xf numFmtId="0" fontId="8" fillId="0" borderId="65" xfId="58" applyFont="1" applyBorder="1" applyAlignment="1" applyProtection="1">
      <alignment horizontal="center" vertical="center" wrapText="1"/>
      <protection hidden="1" locked="0"/>
    </xf>
    <xf numFmtId="0" fontId="8" fillId="0" borderId="62" xfId="58" applyFont="1" applyBorder="1" applyAlignment="1" applyProtection="1">
      <alignment horizontal="center" vertical="center" wrapText="1"/>
      <protection hidden="1" locked="0"/>
    </xf>
    <xf numFmtId="0" fontId="8" fillId="0" borderId="54" xfId="58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34" xfId="58" applyNumberFormat="1" applyFont="1" applyFill="1" applyBorder="1" applyAlignment="1" applyProtection="1">
      <alignment horizontal="left" vertical="center" wrapText="1"/>
      <protection hidden="1" locked="0"/>
    </xf>
    <xf numFmtId="0" fontId="9" fillId="0" borderId="63" xfId="58" applyFont="1" applyBorder="1" applyAlignment="1" applyProtection="1">
      <alignment horizontal="center"/>
      <protection hidden="1" locked="0"/>
    </xf>
    <xf numFmtId="0" fontId="9" fillId="0" borderId="64" xfId="58" applyFont="1" applyBorder="1" applyAlignment="1" applyProtection="1">
      <alignment horizontal="center"/>
      <protection hidden="1" locked="0"/>
    </xf>
    <xf numFmtId="0" fontId="9" fillId="0" borderId="30" xfId="58" applyFont="1" applyBorder="1" applyAlignment="1" applyProtection="1">
      <alignment horizontal="center"/>
      <protection hidden="1" locked="0"/>
    </xf>
    <xf numFmtId="0" fontId="8" fillId="0" borderId="65" xfId="58" applyFont="1" applyBorder="1" applyAlignment="1" applyProtection="1">
      <alignment horizontal="center" vertical="center" wrapText="1"/>
      <protection hidden="1" locked="0"/>
    </xf>
    <xf numFmtId="0" fontId="8" fillId="0" borderId="62" xfId="58" applyFont="1" applyBorder="1" applyAlignment="1" applyProtection="1">
      <alignment horizontal="center" vertical="center" wrapText="1"/>
      <protection hidden="1" locked="0"/>
    </xf>
    <xf numFmtId="0" fontId="10" fillId="0" borderId="60" xfId="58" applyFont="1" applyFill="1" applyBorder="1" applyAlignment="1" applyProtection="1">
      <alignment horizontal="center"/>
      <protection hidden="1" locked="0"/>
    </xf>
    <xf numFmtId="0" fontId="10" fillId="0" borderId="26" xfId="58" applyFont="1" applyFill="1" applyBorder="1" applyAlignment="1" applyProtection="1">
      <alignment horizontal="center"/>
      <protection hidden="1" locked="0"/>
    </xf>
    <xf numFmtId="0" fontId="8" fillId="0" borderId="35" xfId="58" applyFont="1" applyFill="1" applyBorder="1" applyAlignment="1" applyProtection="1">
      <alignment vertical="center" wrapText="1"/>
      <protection hidden="1" locked="0"/>
    </xf>
    <xf numFmtId="0" fontId="6" fillId="0" borderId="61" xfId="58" applyFont="1" applyBorder="1" applyAlignment="1" applyProtection="1">
      <alignment horizontal="center" vertical="center" textRotation="90"/>
      <protection hidden="1" locked="0"/>
    </xf>
    <xf numFmtId="0" fontId="6" fillId="0" borderId="43" xfId="58" applyFont="1" applyBorder="1" applyAlignment="1" applyProtection="1">
      <alignment horizontal="center" vertical="center" textRotation="90"/>
      <protection hidden="1" locked="0"/>
    </xf>
    <xf numFmtId="0" fontId="6" fillId="0" borderId="62" xfId="58" applyFont="1" applyBorder="1" applyAlignment="1" applyProtection="1">
      <alignment horizontal="center" vertical="center" textRotation="90"/>
      <protection hidden="1" locked="0"/>
    </xf>
    <xf numFmtId="0" fontId="8" fillId="0" borderId="61" xfId="58" applyFont="1" applyBorder="1" applyAlignment="1" applyProtection="1">
      <alignment horizontal="center" vertical="center" textRotation="90"/>
      <protection hidden="1" locked="0"/>
    </xf>
    <xf numFmtId="0" fontId="8" fillId="0" borderId="43" xfId="58" applyFont="1" applyBorder="1" applyAlignment="1" applyProtection="1">
      <alignment horizontal="center" vertical="center" textRotation="90"/>
      <protection hidden="1" locked="0"/>
    </xf>
    <xf numFmtId="0" fontId="8" fillId="0" borderId="62" xfId="58" applyFont="1" applyBorder="1" applyAlignment="1" applyProtection="1">
      <alignment horizontal="center" vertical="center" textRotation="90"/>
      <protection hidden="1" locked="0"/>
    </xf>
    <xf numFmtId="0" fontId="6" fillId="0" borderId="61" xfId="58" applyFont="1" applyBorder="1" applyAlignment="1" applyProtection="1">
      <alignment horizontal="center" vertical="center" textRotation="90" wrapText="1"/>
      <protection hidden="1" locked="0"/>
    </xf>
    <xf numFmtId="0" fontId="6" fillId="0" borderId="43" xfId="58" applyFont="1" applyBorder="1" applyAlignment="1" applyProtection="1">
      <alignment horizontal="center" vertical="center" textRotation="90" wrapText="1"/>
      <protection hidden="1" locked="0"/>
    </xf>
    <xf numFmtId="0" fontId="6" fillId="0" borderId="62" xfId="58" applyFont="1" applyBorder="1" applyAlignment="1" applyProtection="1">
      <alignment horizontal="center" vertical="center" textRotation="90" wrapText="1"/>
      <protection hidden="1" locked="0"/>
    </xf>
    <xf numFmtId="0" fontId="16" fillId="0" borderId="0" xfId="0" applyFont="1" applyFill="1" applyAlignment="1">
      <alignment/>
    </xf>
    <xf numFmtId="0" fontId="22" fillId="0" borderId="0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4" xfId="61"/>
    <cellStyle name="Note" xfId="62"/>
    <cellStyle name="Output" xfId="63"/>
    <cellStyle name="Parastais_Lapa1" xfId="64"/>
    <cellStyle name="Percent" xfId="65"/>
    <cellStyle name="Percent 2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uvefekts\004_Objekti\12_Irlava\Irlava_Tame\Irlavas_soc_majas_tame_org-attiecin_iz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D\TDS\Sipele_iela\Apdare\Tame_Sipeles_iela_apdare_org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ametajs\Local%20Settings\Temporary%20Internet%20Files\Content.IE5\9Y8Z09SM\Ts-3142_Valmiera_Purva_ie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vefekts\004_Objekti\12_Irlava\Irlava_Tame\Irlavas_soc_majas_tame_org-attiecin_iz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D\TDS\Sipele_iela\Apdare\Tame_Sipeles_iela_apdare_org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tametajs\Local%20Settings\Temporary%20Internet%20Files\Content.IE5\9Y8Z09SM\Ts-3142_Valmiera_Purva_ie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sav."/>
      <sheetName val="1.Būvl."/>
      <sheetName val="2.Dem."/>
      <sheetName val="3.Pam."/>
      <sheetName val="4.Fasā."/>
      <sheetName val="5.Jumts"/>
      <sheetName val="6.Logi-Ārdurv."/>
      <sheetName val="7.Iekš.apd."/>
      <sheetName val="8.Iekš.inžen."/>
      <sheetName val="9.Vājstr."/>
      <sheetName val="10.Elektr."/>
      <sheetName val="11.Apku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ējā"/>
      <sheetName val="Tit."/>
      <sheetName val="Fasāde, dažādi d."/>
      <sheetName val="1.stāvs"/>
      <sheetName val="2.stāvs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N1" t="str">
            <v>Dat.xls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psav."/>
      <sheetName val="1.Būvl."/>
      <sheetName val="2.Dem."/>
      <sheetName val="3.Pam."/>
      <sheetName val="4.Fasā."/>
      <sheetName val="5.Jumts"/>
      <sheetName val="6.Logi-Ārdurv."/>
      <sheetName val="7.Iekš.apd."/>
      <sheetName val="8.Iekš.inžen."/>
      <sheetName val="9.Vājstr."/>
      <sheetName val="10.Elektr."/>
      <sheetName val="11.Apkur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opējā"/>
      <sheetName val="Tit."/>
      <sheetName val="Fasāde, dažādi d."/>
      <sheetName val="1.stāvs"/>
      <sheetName val="2.stāvs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N1" t="str">
            <v>Dat.xls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M26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5.8515625" style="226" customWidth="1"/>
    <col min="2" max="2" width="7.421875" style="226" customWidth="1"/>
    <col min="3" max="3" width="8.28125" style="226" customWidth="1"/>
    <col min="4" max="4" width="42.57421875" style="226" customWidth="1"/>
    <col min="5" max="10" width="13.00390625" style="226" customWidth="1"/>
    <col min="11" max="16384" width="9.140625" style="226" customWidth="1"/>
  </cols>
  <sheetData>
    <row r="1" spans="1:143" s="338" customFormat="1" ht="18.75">
      <c r="A1" s="354"/>
      <c r="B1" s="355"/>
      <c r="C1" s="355"/>
      <c r="D1" s="355"/>
      <c r="E1" s="354" t="s">
        <v>143</v>
      </c>
      <c r="F1" s="356"/>
      <c r="G1" s="356"/>
      <c r="H1" s="356"/>
      <c r="J1" s="339"/>
      <c r="K1" s="340"/>
      <c r="L1" s="354"/>
      <c r="M1" s="355"/>
      <c r="N1" s="355"/>
      <c r="O1" s="355"/>
      <c r="P1" s="354"/>
      <c r="Q1" s="355"/>
      <c r="R1" s="355"/>
      <c r="S1" s="355"/>
      <c r="T1" s="354"/>
      <c r="U1" s="355"/>
      <c r="V1" s="355"/>
      <c r="W1" s="355"/>
      <c r="X1" s="354"/>
      <c r="Y1" s="355"/>
      <c r="Z1" s="355"/>
      <c r="AA1" s="355"/>
      <c r="AB1" s="354"/>
      <c r="AC1" s="355"/>
      <c r="AD1" s="355"/>
      <c r="AE1" s="355"/>
      <c r="AF1" s="354"/>
      <c r="AG1" s="355"/>
      <c r="AH1" s="355"/>
      <c r="AI1" s="355"/>
      <c r="AJ1" s="354"/>
      <c r="AK1" s="355"/>
      <c r="AL1" s="355"/>
      <c r="AM1" s="355"/>
      <c r="AN1" s="354"/>
      <c r="AO1" s="355"/>
      <c r="AP1" s="355"/>
      <c r="AQ1" s="355"/>
      <c r="AR1" s="354"/>
      <c r="AS1" s="355"/>
      <c r="AT1" s="355"/>
      <c r="AU1" s="355"/>
      <c r="AV1" s="354"/>
      <c r="AW1" s="355"/>
      <c r="AX1" s="355"/>
      <c r="AY1" s="355"/>
      <c r="AZ1" s="354"/>
      <c r="BA1" s="355"/>
      <c r="BB1" s="355"/>
      <c r="BC1" s="355"/>
      <c r="BD1" s="354"/>
      <c r="BE1" s="355"/>
      <c r="BF1" s="355"/>
      <c r="BG1" s="355"/>
      <c r="BH1" s="354"/>
      <c r="BI1" s="355"/>
      <c r="BJ1" s="355"/>
      <c r="BK1" s="355"/>
      <c r="BL1" s="354"/>
      <c r="BM1" s="355"/>
      <c r="BN1" s="355"/>
      <c r="BO1" s="355"/>
      <c r="BP1" s="354"/>
      <c r="BQ1" s="355"/>
      <c r="BR1" s="355"/>
      <c r="BS1" s="355"/>
      <c r="BT1" s="354"/>
      <c r="BU1" s="355"/>
      <c r="BV1" s="355"/>
      <c r="BW1" s="355"/>
      <c r="BX1" s="354"/>
      <c r="BY1" s="355"/>
      <c r="BZ1" s="355"/>
      <c r="CA1" s="355"/>
      <c r="CB1" s="354"/>
      <c r="CC1" s="355"/>
      <c r="CD1" s="355"/>
      <c r="CE1" s="355"/>
      <c r="CF1" s="354"/>
      <c r="CG1" s="355"/>
      <c r="CH1" s="355"/>
      <c r="CI1" s="355"/>
      <c r="CJ1" s="354"/>
      <c r="CK1" s="355"/>
      <c r="CL1" s="355"/>
      <c r="CM1" s="355"/>
      <c r="CN1" s="354"/>
      <c r="CO1" s="355"/>
      <c r="CP1" s="355"/>
      <c r="CQ1" s="355"/>
      <c r="CR1" s="354"/>
      <c r="CS1" s="355"/>
      <c r="CT1" s="355"/>
      <c r="CU1" s="355"/>
      <c r="CV1" s="354"/>
      <c r="CW1" s="355"/>
      <c r="CX1" s="355"/>
      <c r="CY1" s="355"/>
      <c r="CZ1" s="354"/>
      <c r="DA1" s="355"/>
      <c r="DB1" s="355"/>
      <c r="DC1" s="355"/>
      <c r="DD1" s="354"/>
      <c r="DE1" s="355"/>
      <c r="DF1" s="355"/>
      <c r="DG1" s="355"/>
      <c r="DH1" s="354"/>
      <c r="DI1" s="355"/>
      <c r="DJ1" s="355"/>
      <c r="DK1" s="355"/>
      <c r="DL1" s="354"/>
      <c r="DM1" s="355"/>
      <c r="DN1" s="355"/>
      <c r="DO1" s="355"/>
      <c r="DP1" s="354"/>
      <c r="DQ1" s="355"/>
      <c r="DR1" s="355"/>
      <c r="DS1" s="355"/>
      <c r="DT1" s="354"/>
      <c r="DU1" s="355"/>
      <c r="DV1" s="355"/>
      <c r="DW1" s="355"/>
      <c r="DX1" s="354"/>
      <c r="DY1" s="355"/>
      <c r="DZ1" s="355"/>
      <c r="EA1" s="355"/>
      <c r="EB1" s="354"/>
      <c r="EC1" s="355"/>
      <c r="ED1" s="355"/>
      <c r="EE1" s="355"/>
      <c r="EF1" s="354"/>
      <c r="EG1" s="355"/>
      <c r="EH1" s="355"/>
      <c r="EI1" s="355"/>
      <c r="EJ1" s="354"/>
      <c r="EK1" s="355"/>
      <c r="EL1" s="355"/>
      <c r="EM1" s="355"/>
    </row>
    <row r="2" spans="1:10" s="338" customFormat="1" ht="42.75" customHeight="1">
      <c r="A2" s="376" t="s">
        <v>168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1:10" s="338" customFormat="1" ht="16.5">
      <c r="A3" s="350" t="s">
        <v>144</v>
      </c>
      <c r="B3" s="350"/>
      <c r="C3" s="350"/>
      <c r="D3" s="350"/>
      <c r="E3" s="350"/>
      <c r="F3" s="350"/>
      <c r="G3" s="350"/>
      <c r="H3" s="350"/>
      <c r="I3" s="350"/>
      <c r="J3" s="350"/>
    </row>
    <row r="4" spans="1:10" s="338" customFormat="1" ht="18.75" customHeight="1">
      <c r="A4" s="440" t="s">
        <v>166</v>
      </c>
      <c r="B4" s="440"/>
      <c r="C4" s="440"/>
      <c r="D4" s="440"/>
      <c r="E4" s="440"/>
      <c r="F4" s="440"/>
      <c r="G4" s="440"/>
      <c r="H4" s="440"/>
      <c r="I4" s="440"/>
      <c r="J4" s="440"/>
    </row>
    <row r="5" spans="1:10" s="338" customFormat="1" ht="12.75" customHeight="1">
      <c r="A5" s="351" t="s">
        <v>145</v>
      </c>
      <c r="B5" s="351"/>
      <c r="C5" s="351"/>
      <c r="D5" s="351"/>
      <c r="E5" s="351"/>
      <c r="F5" s="351"/>
      <c r="G5" s="351"/>
      <c r="H5" s="351"/>
      <c r="I5" s="351"/>
      <c r="J5" s="351"/>
    </row>
    <row r="6" spans="1:4" s="343" customFormat="1" ht="15">
      <c r="A6" s="341" t="s">
        <v>146</v>
      </c>
      <c r="B6" s="341"/>
      <c r="C6" s="342"/>
      <c r="D6" s="343" t="s">
        <v>162</v>
      </c>
    </row>
    <row r="7" spans="1:4" s="343" customFormat="1" ht="15">
      <c r="A7" s="341" t="s">
        <v>0</v>
      </c>
      <c r="B7" s="341"/>
      <c r="C7" s="342"/>
      <c r="D7" s="343" t="s">
        <v>86</v>
      </c>
    </row>
    <row r="8" spans="1:3" s="345" customFormat="1" ht="15">
      <c r="A8" s="341" t="s">
        <v>167</v>
      </c>
      <c r="B8" s="341"/>
      <c r="C8" s="344"/>
    </row>
    <row r="9" spans="1:10" s="343" customFormat="1" ht="15">
      <c r="A9" s="352" t="s">
        <v>147</v>
      </c>
      <c r="B9" s="353"/>
      <c r="C9" s="353"/>
      <c r="D9" s="353"/>
      <c r="E9" s="353"/>
      <c r="F9" s="353"/>
      <c r="G9" s="353"/>
      <c r="H9" s="353"/>
      <c r="I9" s="353"/>
      <c r="J9" s="353"/>
    </row>
    <row r="10" spans="2:10" s="227" customFormat="1" ht="12.75" customHeight="1">
      <c r="B10" s="370" t="s">
        <v>1</v>
      </c>
      <c r="C10" s="370" t="s">
        <v>2</v>
      </c>
      <c r="D10" s="370" t="s">
        <v>3</v>
      </c>
      <c r="E10" s="370" t="s">
        <v>4</v>
      </c>
      <c r="F10" s="373" t="s">
        <v>5</v>
      </c>
      <c r="G10" s="374"/>
      <c r="H10" s="374"/>
      <c r="I10" s="375"/>
      <c r="J10" s="370" t="s">
        <v>6</v>
      </c>
    </row>
    <row r="11" spans="2:10" s="227" customFormat="1" ht="25.5">
      <c r="B11" s="371"/>
      <c r="C11" s="371"/>
      <c r="D11" s="372"/>
      <c r="E11" s="372"/>
      <c r="F11" s="229" t="s">
        <v>7</v>
      </c>
      <c r="G11" s="229" t="s">
        <v>8</v>
      </c>
      <c r="H11" s="229" t="s">
        <v>9</v>
      </c>
      <c r="I11" s="229" t="s">
        <v>156</v>
      </c>
      <c r="J11" s="371"/>
    </row>
    <row r="12" spans="2:10" s="232" customFormat="1" ht="11.25" customHeight="1">
      <c r="B12" s="230">
        <v>1</v>
      </c>
      <c r="C12" s="231">
        <v>2</v>
      </c>
      <c r="D12" s="231">
        <v>3</v>
      </c>
      <c r="E12" s="231">
        <v>4</v>
      </c>
      <c r="F12" s="231">
        <v>5</v>
      </c>
      <c r="G12" s="231">
        <v>6</v>
      </c>
      <c r="H12" s="231">
        <v>7</v>
      </c>
      <c r="I12" s="231">
        <v>8</v>
      </c>
      <c r="J12" s="231">
        <v>9</v>
      </c>
    </row>
    <row r="13" spans="2:10" s="227" customFormat="1" ht="6.75" customHeight="1">
      <c r="B13" s="233"/>
      <c r="C13" s="234"/>
      <c r="D13" s="234"/>
      <c r="E13" s="234"/>
      <c r="F13" s="234"/>
      <c r="G13" s="234"/>
      <c r="H13" s="234"/>
      <c r="I13" s="234"/>
      <c r="J13" s="235"/>
    </row>
    <row r="14" spans="2:10" s="227" customFormat="1" ht="12.75" customHeight="1">
      <c r="B14" s="3">
        <v>1</v>
      </c>
      <c r="C14" s="3">
        <v>1</v>
      </c>
      <c r="D14" s="4" t="s">
        <v>15</v>
      </c>
      <c r="E14" s="236" t="e">
        <f>SUM(F14:I14)</f>
        <v>#VALUE!</v>
      </c>
      <c r="F14" s="237">
        <f>1!N28</f>
        <v>0</v>
      </c>
      <c r="G14" s="237">
        <f>1!O26</f>
        <v>0</v>
      </c>
      <c r="H14" s="237">
        <f>1!P28</f>
        <v>0</v>
      </c>
      <c r="I14" s="237" t="e">
        <f>1!Q27</f>
        <v>#VALUE!</v>
      </c>
      <c r="J14" s="238">
        <f>1!M26</f>
        <v>0</v>
      </c>
    </row>
    <row r="15" spans="2:10" s="227" customFormat="1" ht="12.75" customHeight="1">
      <c r="B15" s="3">
        <v>2</v>
      </c>
      <c r="C15" s="3">
        <v>2</v>
      </c>
      <c r="D15" s="4" t="s">
        <v>82</v>
      </c>
      <c r="E15" s="236" t="e">
        <f>SUM(F15:I15)</f>
        <v>#VALUE!</v>
      </c>
      <c r="F15" s="237">
        <f>2!N56</f>
        <v>0</v>
      </c>
      <c r="G15" s="237">
        <f>2!O54</f>
        <v>0</v>
      </c>
      <c r="H15" s="237">
        <f>2!P56</f>
        <v>0</v>
      </c>
      <c r="I15" s="237" t="e">
        <f>2!Q55</f>
        <v>#VALUE!</v>
      </c>
      <c r="J15" s="238">
        <f>2!M54</f>
        <v>0</v>
      </c>
    </row>
    <row r="16" spans="2:10" s="227" customFormat="1" ht="12.75" customHeight="1">
      <c r="B16" s="3">
        <v>3</v>
      </c>
      <c r="C16" s="3">
        <v>3</v>
      </c>
      <c r="D16" s="4" t="s">
        <v>87</v>
      </c>
      <c r="E16" s="236" t="e">
        <f>SUM(F16:I16)</f>
        <v>#VALUE!</v>
      </c>
      <c r="F16" s="237">
        <f>3!N37</f>
        <v>0</v>
      </c>
      <c r="G16" s="237">
        <f>3!O35</f>
        <v>0</v>
      </c>
      <c r="H16" s="237">
        <f>3!P37</f>
        <v>0</v>
      </c>
      <c r="I16" s="237" t="e">
        <f>3!Q36</f>
        <v>#VALUE!</v>
      </c>
      <c r="J16" s="238">
        <f>3!M35</f>
        <v>0</v>
      </c>
    </row>
    <row r="17" spans="2:10" s="227" customFormat="1" ht="12.75" customHeight="1">
      <c r="B17" s="3">
        <v>4</v>
      </c>
      <c r="C17" s="3">
        <v>4</v>
      </c>
      <c r="D17" s="4" t="s">
        <v>106</v>
      </c>
      <c r="E17" s="236" t="e">
        <f>SUM(F17:I17)</f>
        <v>#VALUE!</v>
      </c>
      <c r="F17" s="237">
        <f>4!N42</f>
        <v>0</v>
      </c>
      <c r="G17" s="237">
        <f>4!O40</f>
        <v>0</v>
      </c>
      <c r="H17" s="237">
        <f>4!P42</f>
        <v>0</v>
      </c>
      <c r="I17" s="237" t="e">
        <f>4!Q41</f>
        <v>#VALUE!</v>
      </c>
      <c r="J17" s="238">
        <f>4!M40</f>
        <v>0</v>
      </c>
    </row>
    <row r="18" spans="2:10" s="227" customFormat="1" ht="12.75" customHeight="1">
      <c r="B18" s="3"/>
      <c r="C18" s="239"/>
      <c r="D18" s="240"/>
      <c r="E18" s="238"/>
      <c r="F18" s="238"/>
      <c r="G18" s="238"/>
      <c r="H18" s="238"/>
      <c r="I18" s="238"/>
      <c r="J18" s="241"/>
    </row>
    <row r="19" spans="2:10" s="227" customFormat="1" ht="12.75" customHeight="1">
      <c r="B19" s="364" t="s">
        <v>10</v>
      </c>
      <c r="C19" s="365"/>
      <c r="D19" s="366"/>
      <c r="E19" s="242" t="e">
        <f>SUM(E14:E18)</f>
        <v>#VALUE!</v>
      </c>
      <c r="F19" s="242">
        <f>SUM(F14:F18)</f>
        <v>0</v>
      </c>
      <c r="G19" s="242">
        <f>SUM(G14:G18)</f>
        <v>0</v>
      </c>
      <c r="H19" s="242">
        <f>SUM(H14:H18)</f>
        <v>0</v>
      </c>
      <c r="I19" s="242" t="e">
        <f>SUM(I14:I18)</f>
        <v>#VALUE!</v>
      </c>
      <c r="J19" s="242">
        <f>SUM(J14:J18)</f>
        <v>0</v>
      </c>
    </row>
    <row r="20" spans="2:10" s="227" customFormat="1" ht="12.75" customHeight="1">
      <c r="B20" s="367" t="s">
        <v>157</v>
      </c>
      <c r="C20" s="368"/>
      <c r="D20" s="369"/>
      <c r="E20" s="5" t="e">
        <f>E19*0</f>
        <v>#VALUE!</v>
      </c>
      <c r="F20" s="243"/>
      <c r="G20" s="243"/>
      <c r="H20" s="243"/>
      <c r="I20" s="243"/>
      <c r="J20" s="243"/>
    </row>
    <row r="21" spans="2:10" s="227" customFormat="1" ht="12.75" customHeight="1">
      <c r="B21" s="367" t="s">
        <v>11</v>
      </c>
      <c r="C21" s="368"/>
      <c r="D21" s="369"/>
      <c r="E21" s="5">
        <f>F19*0.2409</f>
        <v>0</v>
      </c>
      <c r="F21" s="243"/>
      <c r="G21" s="243"/>
      <c r="H21" s="243"/>
      <c r="I21" s="243"/>
      <c r="J21" s="243"/>
    </row>
    <row r="22" spans="2:10" s="227" customFormat="1" ht="12.75" customHeight="1">
      <c r="B22" s="357" t="s">
        <v>12</v>
      </c>
      <c r="C22" s="357"/>
      <c r="D22" s="357"/>
      <c r="E22" s="244" t="e">
        <f>SUM(E20:E21)</f>
        <v>#VALUE!</v>
      </c>
      <c r="F22" s="243"/>
      <c r="G22" s="243"/>
      <c r="H22" s="243"/>
      <c r="I22" s="243"/>
      <c r="J22" s="243"/>
    </row>
    <row r="23" spans="2:5" s="227" customFormat="1" ht="12.75" customHeight="1">
      <c r="B23" s="358" t="s">
        <v>13</v>
      </c>
      <c r="C23" s="359"/>
      <c r="D23" s="360"/>
      <c r="E23" s="244" t="e">
        <f>SUM(E19+E22)</f>
        <v>#VALUE!</v>
      </c>
    </row>
    <row r="24" spans="2:5" s="227" customFormat="1" ht="12.75" customHeight="1">
      <c r="B24" s="361" t="s">
        <v>74</v>
      </c>
      <c r="C24" s="362"/>
      <c r="D24" s="363"/>
      <c r="E24" s="5" t="e">
        <f>E23*0.21</f>
        <v>#VALUE!</v>
      </c>
    </row>
    <row r="25" spans="2:5" s="227" customFormat="1" ht="12.75" customHeight="1">
      <c r="B25" s="358" t="s">
        <v>14</v>
      </c>
      <c r="C25" s="359"/>
      <c r="D25" s="360"/>
      <c r="E25" s="244" t="e">
        <f>SUM(E23:E24)</f>
        <v>#VALUE!</v>
      </c>
    </row>
    <row r="26" spans="2:9" s="227" customFormat="1" ht="12.75" customHeight="1">
      <c r="B26" s="228"/>
      <c r="H26" s="245"/>
      <c r="I26" s="245"/>
    </row>
  </sheetData>
  <sheetProtection/>
  <mergeCells count="53">
    <mergeCell ref="A2:J2"/>
    <mergeCell ref="B10:B11"/>
    <mergeCell ref="C10:C11"/>
    <mergeCell ref="D10:D11"/>
    <mergeCell ref="E10:E11"/>
    <mergeCell ref="J10:J11"/>
    <mergeCell ref="F10:I10"/>
    <mergeCell ref="B22:D22"/>
    <mergeCell ref="B23:D23"/>
    <mergeCell ref="B24:D24"/>
    <mergeCell ref="B25:D25"/>
    <mergeCell ref="B19:D19"/>
    <mergeCell ref="B20:D20"/>
    <mergeCell ref="B21:D21"/>
    <mergeCell ref="A1:D1"/>
    <mergeCell ref="E1:H1"/>
    <mergeCell ref="L1:O1"/>
    <mergeCell ref="P1:S1"/>
    <mergeCell ref="T1:W1"/>
    <mergeCell ref="X1:AA1"/>
    <mergeCell ref="AB1:AE1"/>
    <mergeCell ref="AF1:AI1"/>
    <mergeCell ref="AJ1:AM1"/>
    <mergeCell ref="AN1:AQ1"/>
    <mergeCell ref="AR1:AU1"/>
    <mergeCell ref="CF1:CI1"/>
    <mergeCell ref="CJ1:CM1"/>
    <mergeCell ref="CN1:CQ1"/>
    <mergeCell ref="AV1:AY1"/>
    <mergeCell ref="AZ1:BC1"/>
    <mergeCell ref="BD1:BG1"/>
    <mergeCell ref="BH1:BK1"/>
    <mergeCell ref="BL1:BO1"/>
    <mergeCell ref="BP1:BS1"/>
    <mergeCell ref="DT1:DW1"/>
    <mergeCell ref="DX1:EA1"/>
    <mergeCell ref="EB1:EE1"/>
    <mergeCell ref="EF1:EI1"/>
    <mergeCell ref="EJ1:EM1"/>
    <mergeCell ref="CR1:CU1"/>
    <mergeCell ref="CV1:CY1"/>
    <mergeCell ref="CZ1:DC1"/>
    <mergeCell ref="DD1:DG1"/>
    <mergeCell ref="DH1:DK1"/>
    <mergeCell ref="A3:J3"/>
    <mergeCell ref="A4:J4"/>
    <mergeCell ref="A5:J5"/>
    <mergeCell ref="A9:J9"/>
    <mergeCell ref="DP1:DS1"/>
    <mergeCell ref="DL1:DO1"/>
    <mergeCell ref="BT1:BW1"/>
    <mergeCell ref="BX1:CA1"/>
    <mergeCell ref="CB1:CE1"/>
  </mergeCells>
  <printOptions horizontalCentered="1"/>
  <pageMargins left="0.2362204724409449" right="0.2362204724409449" top="0.7480314960629921" bottom="0.7" header="0.31496062992125984" footer="0.31496062992125984"/>
  <pageSetup orientation="landscape" paperSize="9" r:id="rId1"/>
  <headerFooter>
    <oddHeader>&amp;R&amp;F</oddHeader>
    <oddFooter>&amp;L&amp;A&amp;RLapa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8"/>
  <sheetViews>
    <sheetView showZeros="0" tabSelected="1" zoomScalePageLayoutView="0" workbookViewId="0" topLeftCell="A1">
      <pane xSplit="6" ySplit="11" topLeftCell="M15" activePane="bottomRight" state="frozen"/>
      <selection pane="topLeft" activeCell="R1" sqref="R1:IV16384"/>
      <selection pane="topRight" activeCell="R1" sqref="R1:IV16384"/>
      <selection pane="bottomLeft" activeCell="R1" sqref="R1:IV16384"/>
      <selection pane="bottomRight" activeCell="B41" sqref="B41"/>
    </sheetView>
  </sheetViews>
  <sheetFormatPr defaultColWidth="9.140625" defaultRowHeight="12.75"/>
  <cols>
    <col min="1" max="1" width="6.57421875" style="66" customWidth="1"/>
    <col min="2" max="2" width="6.57421875" style="67" customWidth="1"/>
    <col min="3" max="3" width="10.421875" style="67" customWidth="1"/>
    <col min="4" max="4" width="44.57421875" style="67" customWidth="1"/>
    <col min="5" max="5" width="6.140625" style="13" customWidth="1"/>
    <col min="6" max="8" width="7.7109375" style="66" customWidth="1"/>
    <col min="9" max="12" width="8.421875" style="66" customWidth="1"/>
    <col min="13" max="13" width="9.28125" style="66" customWidth="1"/>
    <col min="14" max="16" width="11.140625" style="66" customWidth="1"/>
    <col min="17" max="17" width="13.00390625" style="69" customWidth="1"/>
    <col min="18" max="16384" width="9.140625" style="67" customWidth="1"/>
  </cols>
  <sheetData>
    <row r="1" spans="1:15" s="338" customFormat="1" ht="18.75">
      <c r="A1" s="346"/>
      <c r="M1" s="347" t="s">
        <v>143</v>
      </c>
      <c r="N1" s="348"/>
      <c r="O1" s="348"/>
    </row>
    <row r="2" spans="1:15" s="338" customFormat="1" ht="12.75">
      <c r="A2" s="376" t="s">
        <v>150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1:17" s="338" customFormat="1" ht="15.75">
      <c r="A3" s="377" t="s">
        <v>149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</row>
    <row r="4" spans="1:17" s="338" customFormat="1" ht="18" customHeight="1">
      <c r="A4" s="440" t="s">
        <v>15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</row>
    <row r="5" spans="1:4" s="338" customFormat="1" ht="15.75">
      <c r="A5" s="349" t="s">
        <v>146</v>
      </c>
      <c r="B5" s="349"/>
      <c r="D5" s="343" t="s">
        <v>165</v>
      </c>
    </row>
    <row r="6" spans="1:4" s="338" customFormat="1" ht="15.75">
      <c r="A6" s="349" t="s">
        <v>0</v>
      </c>
      <c r="B6" s="349"/>
      <c r="D6" s="343" t="s">
        <v>86</v>
      </c>
    </row>
    <row r="7" spans="1:2" s="338" customFormat="1" ht="15.75">
      <c r="A7" s="349" t="s">
        <v>160</v>
      </c>
      <c r="B7" s="349"/>
    </row>
    <row r="8" spans="1:8" s="338" customFormat="1" ht="15.75">
      <c r="A8" s="378" t="s">
        <v>148</v>
      </c>
      <c r="B8" s="379"/>
      <c r="C8" s="379"/>
      <c r="D8" s="379"/>
      <c r="E8" s="379"/>
      <c r="F8" s="379"/>
      <c r="G8" s="379"/>
      <c r="H8" s="379"/>
    </row>
    <row r="9" spans="1:17" s="6" customFormat="1" ht="11.25" customHeight="1">
      <c r="A9" s="7"/>
      <c r="B9" s="8"/>
      <c r="C9" s="9"/>
      <c r="D9" s="10"/>
      <c r="E9" s="384" t="s">
        <v>17</v>
      </c>
      <c r="F9" s="387" t="s">
        <v>18</v>
      </c>
      <c r="G9" s="390" t="s">
        <v>19</v>
      </c>
      <c r="H9" s="390" t="s">
        <v>20</v>
      </c>
      <c r="I9" s="393" t="s">
        <v>21</v>
      </c>
      <c r="J9" s="394"/>
      <c r="K9" s="394"/>
      <c r="L9" s="395"/>
      <c r="M9" s="393" t="s">
        <v>22</v>
      </c>
      <c r="N9" s="394"/>
      <c r="O9" s="394"/>
      <c r="P9" s="395"/>
      <c r="Q9" s="11"/>
    </row>
    <row r="10" spans="1:17" s="6" customFormat="1" ht="12.75" customHeight="1">
      <c r="A10" s="12" t="s">
        <v>1</v>
      </c>
      <c r="B10" s="13" t="s">
        <v>23</v>
      </c>
      <c r="C10" s="14"/>
      <c r="D10" s="15" t="s">
        <v>24</v>
      </c>
      <c r="E10" s="385"/>
      <c r="F10" s="388" t="s">
        <v>18</v>
      </c>
      <c r="G10" s="391"/>
      <c r="H10" s="391"/>
      <c r="I10" s="396" t="s">
        <v>25</v>
      </c>
      <c r="J10" s="396" t="s">
        <v>26</v>
      </c>
      <c r="K10" s="396" t="s">
        <v>27</v>
      </c>
      <c r="L10" s="396" t="s">
        <v>28</v>
      </c>
      <c r="M10" s="396" t="s">
        <v>29</v>
      </c>
      <c r="N10" s="396" t="s">
        <v>25</v>
      </c>
      <c r="O10" s="396" t="s">
        <v>26</v>
      </c>
      <c r="P10" s="396" t="s">
        <v>27</v>
      </c>
      <c r="Q10" s="16" t="s">
        <v>30</v>
      </c>
    </row>
    <row r="11" spans="1:17" s="6" customFormat="1" ht="12.75">
      <c r="A11" s="17"/>
      <c r="B11" s="18"/>
      <c r="C11" s="19"/>
      <c r="D11" s="20"/>
      <c r="E11" s="386"/>
      <c r="F11" s="389"/>
      <c r="G11" s="392"/>
      <c r="H11" s="392"/>
      <c r="I11" s="397"/>
      <c r="J11" s="397"/>
      <c r="K11" s="397"/>
      <c r="L11" s="397"/>
      <c r="M11" s="397"/>
      <c r="N11" s="397"/>
      <c r="O11" s="397"/>
      <c r="P11" s="397"/>
      <c r="Q11" s="21"/>
    </row>
    <row r="12" spans="1:17" s="27" customFormat="1" ht="9" customHeight="1">
      <c r="A12" s="22">
        <v>1</v>
      </c>
      <c r="B12" s="23">
        <v>2</v>
      </c>
      <c r="C12" s="382">
        <v>3</v>
      </c>
      <c r="D12" s="383"/>
      <c r="E12" s="24">
        <v>4</v>
      </c>
      <c r="F12" s="24">
        <v>5</v>
      </c>
      <c r="G12" s="24">
        <v>6</v>
      </c>
      <c r="H12" s="24">
        <v>7</v>
      </c>
      <c r="I12" s="24">
        <v>8</v>
      </c>
      <c r="J12" s="24">
        <v>9</v>
      </c>
      <c r="K12" s="24">
        <v>10</v>
      </c>
      <c r="L12" s="24">
        <v>11</v>
      </c>
      <c r="M12" s="25">
        <v>12</v>
      </c>
      <c r="N12" s="24">
        <v>13</v>
      </c>
      <c r="O12" s="24">
        <v>14</v>
      </c>
      <c r="P12" s="24">
        <v>15</v>
      </c>
      <c r="Q12" s="26">
        <v>16</v>
      </c>
    </row>
    <row r="13" spans="1:17" s="6" customFormat="1" ht="12.75">
      <c r="A13" s="28"/>
      <c r="B13" s="29"/>
      <c r="C13" s="30"/>
      <c r="D13" s="30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1:17" s="39" customFormat="1" ht="11.25">
      <c r="A14" s="34">
        <v>1</v>
      </c>
      <c r="B14" s="35"/>
      <c r="C14" s="380" t="s">
        <v>81</v>
      </c>
      <c r="D14" s="381"/>
      <c r="E14" s="36" t="s">
        <v>31</v>
      </c>
      <c r="F14" s="37">
        <v>1</v>
      </c>
      <c r="G14" s="37"/>
      <c r="H14" s="37"/>
      <c r="I14" s="37">
        <f>G14*H14</f>
        <v>0</v>
      </c>
      <c r="J14" s="37"/>
      <c r="K14" s="37"/>
      <c r="L14" s="37">
        <f aca="true" t="shared" si="0" ref="L14:L22">SUM(I14:K14)</f>
        <v>0</v>
      </c>
      <c r="M14" s="37">
        <f>G14*F14</f>
        <v>0</v>
      </c>
      <c r="N14" s="37">
        <f>ROUNDUP(F14*I14,3)</f>
        <v>0</v>
      </c>
      <c r="O14" s="37">
        <f aca="true" t="shared" si="1" ref="O14:O22">ROUNDUP(F14*J14,3)</f>
        <v>0</v>
      </c>
      <c r="P14" s="37">
        <f aca="true" t="shared" si="2" ref="P14:P22">ROUNDUP(F14*K14,3)</f>
        <v>0</v>
      </c>
      <c r="Q14" s="38">
        <f aca="true" t="shared" si="3" ref="Q14:Q22">SUM(N14:P14)</f>
        <v>0</v>
      </c>
    </row>
    <row r="15" spans="1:17" s="39" customFormat="1" ht="26.25" customHeight="1">
      <c r="A15" s="34">
        <v>2</v>
      </c>
      <c r="B15" s="35"/>
      <c r="C15" s="380" t="s">
        <v>32</v>
      </c>
      <c r="D15" s="381"/>
      <c r="E15" s="36" t="s">
        <v>31</v>
      </c>
      <c r="F15" s="37">
        <v>1</v>
      </c>
      <c r="G15" s="37"/>
      <c r="H15" s="37"/>
      <c r="I15" s="37">
        <f aca="true" t="shared" si="4" ref="I15:I22">G15*H15</f>
        <v>0</v>
      </c>
      <c r="J15" s="37"/>
      <c r="K15" s="37"/>
      <c r="L15" s="37">
        <f t="shared" si="0"/>
        <v>0</v>
      </c>
      <c r="M15" s="37">
        <f aca="true" t="shared" si="5" ref="M15:M22">G15*F15</f>
        <v>0</v>
      </c>
      <c r="N15" s="37">
        <f aca="true" t="shared" si="6" ref="N14:N22">ROUNDUP(F15*I15,3)</f>
        <v>0</v>
      </c>
      <c r="O15" s="37">
        <f t="shared" si="1"/>
        <v>0</v>
      </c>
      <c r="P15" s="37">
        <f t="shared" si="2"/>
        <v>0</v>
      </c>
      <c r="Q15" s="38">
        <f t="shared" si="3"/>
        <v>0</v>
      </c>
    </row>
    <row r="16" spans="1:17" s="39" customFormat="1" ht="26.25" customHeight="1">
      <c r="A16" s="34">
        <v>3</v>
      </c>
      <c r="B16" s="40"/>
      <c r="C16" s="380" t="s">
        <v>33</v>
      </c>
      <c r="D16" s="381"/>
      <c r="E16" s="36" t="s">
        <v>31</v>
      </c>
      <c r="F16" s="37">
        <v>1</v>
      </c>
      <c r="G16" s="37"/>
      <c r="H16" s="37"/>
      <c r="I16" s="37">
        <f t="shared" si="4"/>
        <v>0</v>
      </c>
      <c r="J16" s="37"/>
      <c r="K16" s="37"/>
      <c r="L16" s="37">
        <f t="shared" si="0"/>
        <v>0</v>
      </c>
      <c r="M16" s="37">
        <f t="shared" si="5"/>
        <v>0</v>
      </c>
      <c r="N16" s="37">
        <f t="shared" si="6"/>
        <v>0</v>
      </c>
      <c r="O16" s="37">
        <f t="shared" si="1"/>
        <v>0</v>
      </c>
      <c r="P16" s="37">
        <f t="shared" si="2"/>
        <v>0</v>
      </c>
      <c r="Q16" s="38">
        <f t="shared" si="3"/>
        <v>0</v>
      </c>
    </row>
    <row r="17" spans="1:17" s="39" customFormat="1" ht="26.25" customHeight="1">
      <c r="A17" s="34">
        <v>4</v>
      </c>
      <c r="B17" s="40"/>
      <c r="C17" s="380" t="s">
        <v>34</v>
      </c>
      <c r="D17" s="381"/>
      <c r="E17" s="36" t="s">
        <v>31</v>
      </c>
      <c r="F17" s="37">
        <v>1</v>
      </c>
      <c r="G17" s="37"/>
      <c r="H17" s="37"/>
      <c r="I17" s="37">
        <f t="shared" si="4"/>
        <v>0</v>
      </c>
      <c r="J17" s="37"/>
      <c r="K17" s="37"/>
      <c r="L17" s="37">
        <f>SUM(I17:K17)</f>
        <v>0</v>
      </c>
      <c r="M17" s="37">
        <f>G17*F17</f>
        <v>0</v>
      </c>
      <c r="N17" s="37">
        <f>ROUNDUP(F17*I17,3)</f>
        <v>0</v>
      </c>
      <c r="O17" s="37">
        <f>ROUNDUP(F17*J17,3)</f>
        <v>0</v>
      </c>
      <c r="P17" s="37">
        <f>ROUNDUP(F17*K17,3)</f>
        <v>0</v>
      </c>
      <c r="Q17" s="38">
        <f>SUM(N17:P17)</f>
        <v>0</v>
      </c>
    </row>
    <row r="18" spans="1:17" s="39" customFormat="1" ht="11.25">
      <c r="A18" s="34">
        <v>5</v>
      </c>
      <c r="B18" s="35"/>
      <c r="C18" s="380" t="s">
        <v>35</v>
      </c>
      <c r="D18" s="381"/>
      <c r="E18" s="36" t="s">
        <v>31</v>
      </c>
      <c r="F18" s="37">
        <v>1</v>
      </c>
      <c r="G18" s="37"/>
      <c r="H18" s="37"/>
      <c r="I18" s="37">
        <f t="shared" si="4"/>
        <v>0</v>
      </c>
      <c r="J18" s="37"/>
      <c r="K18" s="37"/>
      <c r="L18" s="37">
        <f>SUM(I18:K18)</f>
        <v>0</v>
      </c>
      <c r="M18" s="37">
        <f>G18*F18</f>
        <v>0</v>
      </c>
      <c r="N18" s="37">
        <f>ROUNDUP(F18*I18,3)</f>
        <v>0</v>
      </c>
      <c r="O18" s="37">
        <f>ROUNDUP(F18*J18,3)</f>
        <v>0</v>
      </c>
      <c r="P18" s="37">
        <f>ROUNDUP(F18*K18,3)</f>
        <v>0</v>
      </c>
      <c r="Q18" s="38">
        <f>SUM(N18:P18)</f>
        <v>0</v>
      </c>
    </row>
    <row r="19" spans="1:17" s="39" customFormat="1" ht="11.25">
      <c r="A19" s="34">
        <v>6</v>
      </c>
      <c r="B19" s="35"/>
      <c r="C19" s="380" t="s">
        <v>36</v>
      </c>
      <c r="D19" s="381"/>
      <c r="E19" s="36" t="s">
        <v>31</v>
      </c>
      <c r="F19" s="37">
        <v>1</v>
      </c>
      <c r="G19" s="37"/>
      <c r="H19" s="37"/>
      <c r="I19" s="37">
        <f t="shared" si="4"/>
        <v>0</v>
      </c>
      <c r="J19" s="37"/>
      <c r="K19" s="37"/>
      <c r="L19" s="37">
        <f t="shared" si="0"/>
        <v>0</v>
      </c>
      <c r="M19" s="37">
        <f t="shared" si="5"/>
        <v>0</v>
      </c>
      <c r="N19" s="37">
        <f t="shared" si="6"/>
        <v>0</v>
      </c>
      <c r="O19" s="37">
        <f t="shared" si="1"/>
        <v>0</v>
      </c>
      <c r="P19" s="37">
        <f t="shared" si="2"/>
        <v>0</v>
      </c>
      <c r="Q19" s="38">
        <f t="shared" si="3"/>
        <v>0</v>
      </c>
    </row>
    <row r="20" spans="1:17" s="39" customFormat="1" ht="22.5" customHeight="1">
      <c r="A20" s="34">
        <v>7</v>
      </c>
      <c r="B20" s="40"/>
      <c r="C20" s="380" t="s">
        <v>37</v>
      </c>
      <c r="D20" s="381"/>
      <c r="E20" s="36" t="s">
        <v>31</v>
      </c>
      <c r="F20" s="37">
        <v>1</v>
      </c>
      <c r="G20" s="37"/>
      <c r="H20" s="37"/>
      <c r="I20" s="37">
        <f t="shared" si="4"/>
        <v>0</v>
      </c>
      <c r="J20" s="37"/>
      <c r="K20" s="37"/>
      <c r="L20" s="37">
        <f t="shared" si="0"/>
        <v>0</v>
      </c>
      <c r="M20" s="37">
        <f t="shared" si="5"/>
        <v>0</v>
      </c>
      <c r="N20" s="37">
        <f t="shared" si="6"/>
        <v>0</v>
      </c>
      <c r="O20" s="37">
        <f t="shared" si="1"/>
        <v>0</v>
      </c>
      <c r="P20" s="37">
        <f t="shared" si="2"/>
        <v>0</v>
      </c>
      <c r="Q20" s="38">
        <f t="shared" si="3"/>
        <v>0</v>
      </c>
    </row>
    <row r="21" spans="1:17" s="39" customFormat="1" ht="11.25">
      <c r="A21" s="34">
        <v>8</v>
      </c>
      <c r="B21" s="35"/>
      <c r="C21" s="380" t="s">
        <v>38</v>
      </c>
      <c r="D21" s="381"/>
      <c r="E21" s="36" t="s">
        <v>31</v>
      </c>
      <c r="F21" s="37">
        <v>1</v>
      </c>
      <c r="G21" s="37"/>
      <c r="H21" s="37"/>
      <c r="I21" s="37">
        <f t="shared" si="4"/>
        <v>0</v>
      </c>
      <c r="J21" s="37"/>
      <c r="K21" s="37"/>
      <c r="L21" s="37">
        <f t="shared" si="0"/>
        <v>0</v>
      </c>
      <c r="M21" s="37">
        <f t="shared" si="5"/>
        <v>0</v>
      </c>
      <c r="N21" s="37">
        <f t="shared" si="6"/>
        <v>0</v>
      </c>
      <c r="O21" s="37">
        <f t="shared" si="1"/>
        <v>0</v>
      </c>
      <c r="P21" s="37">
        <f t="shared" si="2"/>
        <v>0</v>
      </c>
      <c r="Q21" s="38">
        <f t="shared" si="3"/>
        <v>0</v>
      </c>
    </row>
    <row r="22" spans="1:17" s="39" customFormat="1" ht="26.25" customHeight="1">
      <c r="A22" s="34">
        <v>9</v>
      </c>
      <c r="B22" s="40"/>
      <c r="C22" s="380" t="s">
        <v>39</v>
      </c>
      <c r="D22" s="381"/>
      <c r="E22" s="36" t="s">
        <v>40</v>
      </c>
      <c r="F22" s="37">
        <v>570</v>
      </c>
      <c r="G22" s="37"/>
      <c r="H22" s="37"/>
      <c r="I22" s="37">
        <f t="shared" si="4"/>
        <v>0</v>
      </c>
      <c r="J22" s="37"/>
      <c r="K22" s="37"/>
      <c r="L22" s="37">
        <f t="shared" si="0"/>
        <v>0</v>
      </c>
      <c r="M22" s="37">
        <f t="shared" si="5"/>
        <v>0</v>
      </c>
      <c r="N22" s="37">
        <f t="shared" si="6"/>
        <v>0</v>
      </c>
      <c r="O22" s="37">
        <f t="shared" si="1"/>
        <v>0</v>
      </c>
      <c r="P22" s="37">
        <f t="shared" si="2"/>
        <v>0</v>
      </c>
      <c r="Q22" s="38">
        <f t="shared" si="3"/>
        <v>0</v>
      </c>
    </row>
    <row r="23" spans="1:17" s="39" customFormat="1" ht="11.25">
      <c r="A23" s="34">
        <v>10</v>
      </c>
      <c r="B23" s="40"/>
      <c r="C23" s="380" t="s">
        <v>41</v>
      </c>
      <c r="D23" s="381"/>
      <c r="E23" s="36" t="s">
        <v>42</v>
      </c>
      <c r="F23" s="37">
        <v>32</v>
      </c>
      <c r="G23" s="37"/>
      <c r="H23" s="37"/>
      <c r="I23" s="37">
        <f>G23*H23</f>
        <v>0</v>
      </c>
      <c r="J23" s="37"/>
      <c r="K23" s="37"/>
      <c r="L23" s="37">
        <f>SUM(I23:K23)</f>
        <v>0</v>
      </c>
      <c r="M23" s="37">
        <f>G23*F23</f>
        <v>0</v>
      </c>
      <c r="N23" s="37">
        <f>ROUNDUP(F23*I23,3)</f>
        <v>0</v>
      </c>
      <c r="O23" s="37">
        <f>ROUNDUP(F23*J23,3)</f>
        <v>0</v>
      </c>
      <c r="P23" s="37">
        <f>ROUNDUP(F23*K23,3)</f>
        <v>0</v>
      </c>
      <c r="Q23" s="38">
        <f>SUM(N23:P23)</f>
        <v>0</v>
      </c>
    </row>
    <row r="24" spans="1:17" s="39" customFormat="1" ht="12.75" customHeight="1">
      <c r="A24" s="34"/>
      <c r="B24" s="40"/>
      <c r="C24" s="41"/>
      <c r="D24" s="42"/>
      <c r="E24" s="4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5" spans="1:17" s="51" customFormat="1" ht="13.5" thickBot="1">
      <c r="A25" s="44"/>
      <c r="B25" s="45"/>
      <c r="C25" s="46"/>
      <c r="D25" s="47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</row>
    <row r="26" spans="1:17" s="61" customFormat="1" ht="13.5" thickTop="1">
      <c r="A26" s="52"/>
      <c r="B26" s="53"/>
      <c r="C26" s="54"/>
      <c r="D26" s="55" t="s">
        <v>43</v>
      </c>
      <c r="E26" s="56"/>
      <c r="F26" s="57"/>
      <c r="G26" s="57"/>
      <c r="H26" s="57"/>
      <c r="I26" s="58"/>
      <c r="J26" s="58"/>
      <c r="K26" s="58"/>
      <c r="L26" s="58"/>
      <c r="M26" s="59">
        <f>SUM(M14:M25)</f>
        <v>0</v>
      </c>
      <c r="N26" s="59">
        <f>SUM(N14:N25)</f>
        <v>0</v>
      </c>
      <c r="O26" s="59">
        <f>SUM(O14:O25)</f>
        <v>0</v>
      </c>
      <c r="P26" s="59">
        <f>SUM(P14:P25)</f>
        <v>0</v>
      </c>
      <c r="Q26" s="60">
        <f>SUM(N26:P26)</f>
        <v>0</v>
      </c>
    </row>
    <row r="27" spans="1:17" s="62" customFormat="1" ht="12.75">
      <c r="A27" s="148"/>
      <c r="B27" s="149"/>
      <c r="C27" s="150"/>
      <c r="D27" s="151" t="s">
        <v>164</v>
      </c>
      <c r="E27" s="152"/>
      <c r="F27" s="153" t="s">
        <v>158</v>
      </c>
      <c r="G27" s="154"/>
      <c r="H27" s="154"/>
      <c r="I27" s="155"/>
      <c r="J27" s="155"/>
      <c r="K27" s="155"/>
      <c r="L27" s="155"/>
      <c r="M27" s="156"/>
      <c r="N27" s="157"/>
      <c r="O27" s="157" t="e">
        <f>ROUNDUP(O26*F27,2)</f>
        <v>#VALUE!</v>
      </c>
      <c r="P27" s="157"/>
      <c r="Q27" s="158" t="e">
        <f>SUM(N27:P27)</f>
        <v>#VALUE!</v>
      </c>
    </row>
    <row r="28" spans="1:17" s="62" customFormat="1" ht="12.75">
      <c r="A28" s="160"/>
      <c r="B28" s="161"/>
      <c r="C28" s="162"/>
      <c r="D28" s="163" t="s">
        <v>169</v>
      </c>
      <c r="E28" s="164"/>
      <c r="F28" s="165"/>
      <c r="G28" s="166"/>
      <c r="H28" s="166"/>
      <c r="I28" s="167"/>
      <c r="J28" s="167"/>
      <c r="K28" s="167"/>
      <c r="L28" s="167"/>
      <c r="M28" s="168"/>
      <c r="N28" s="169">
        <f>SUM(N26:N27)</f>
        <v>0</v>
      </c>
      <c r="O28" s="169" t="e">
        <f>SUM(O26:O27)</f>
        <v>#VALUE!</v>
      </c>
      <c r="P28" s="169">
        <f>SUM(P26:P27)</f>
        <v>0</v>
      </c>
      <c r="Q28" s="170" t="e">
        <f>SUM(Q26:Q27)</f>
        <v>#VALUE!</v>
      </c>
    </row>
    <row r="29" ht="13.5" hidden="1" thickTop="1">
      <c r="N29" s="68"/>
    </row>
    <row r="30" spans="4:7" ht="13.5" hidden="1" thickTop="1">
      <c r="D30" s="69" t="s">
        <v>44</v>
      </c>
      <c r="G30" s="70" t="s">
        <v>45</v>
      </c>
    </row>
    <row r="31" ht="13.5" hidden="1" thickTop="1">
      <c r="I31" s="66" t="s">
        <v>46</v>
      </c>
    </row>
    <row r="32" ht="13.5" hidden="1" thickTop="1">
      <c r="D32" s="71"/>
    </row>
    <row r="33" ht="13.5" hidden="1" thickTop="1">
      <c r="G33" s="70" t="s">
        <v>47</v>
      </c>
    </row>
    <row r="34" ht="13.5" hidden="1" thickTop="1">
      <c r="I34" s="66" t="s">
        <v>48</v>
      </c>
    </row>
    <row r="35" spans="2:17" s="66" customFormat="1" ht="13.5" hidden="1" thickTop="1">
      <c r="B35" s="67"/>
      <c r="C35" s="67"/>
      <c r="D35" s="67"/>
      <c r="E35" s="13"/>
      <c r="Q35" s="69"/>
    </row>
    <row r="36" spans="2:17" s="66" customFormat="1" ht="13.5" hidden="1" thickTop="1">
      <c r="B36" s="67"/>
      <c r="C36" s="67"/>
      <c r="D36" s="69" t="s">
        <v>49</v>
      </c>
      <c r="E36" s="13"/>
      <c r="F36" s="66" t="s">
        <v>50</v>
      </c>
      <c r="Q36" s="69"/>
    </row>
    <row r="37" spans="2:17" s="66" customFormat="1" ht="13.5" hidden="1" thickTop="1">
      <c r="B37" s="67"/>
      <c r="C37" s="67"/>
      <c r="D37" s="67"/>
      <c r="E37" s="13"/>
      <c r="Q37" s="69"/>
    </row>
    <row r="38" spans="2:17" s="66" customFormat="1" ht="12.75">
      <c r="B38" s="67"/>
      <c r="C38" s="67"/>
      <c r="D38" s="67"/>
      <c r="E38" s="13"/>
      <c r="Q38" s="69"/>
    </row>
  </sheetData>
  <sheetProtection/>
  <mergeCells count="29">
    <mergeCell ref="O10:O11"/>
    <mergeCell ref="P10:P11"/>
    <mergeCell ref="A3:Q3"/>
    <mergeCell ref="A4:Q4"/>
    <mergeCell ref="G9:G11"/>
    <mergeCell ref="H9:H11"/>
    <mergeCell ref="I9:L9"/>
    <mergeCell ref="M9:P9"/>
    <mergeCell ref="I10:I11"/>
    <mergeCell ref="J10:J11"/>
    <mergeCell ref="K10:K11"/>
    <mergeCell ref="L10:L11"/>
    <mergeCell ref="M10:M11"/>
    <mergeCell ref="N10:N11"/>
    <mergeCell ref="C23:D23"/>
    <mergeCell ref="C15:D15"/>
    <mergeCell ref="C16:D16"/>
    <mergeCell ref="C17:D17"/>
    <mergeCell ref="C18:D18"/>
    <mergeCell ref="C19:D19"/>
    <mergeCell ref="C20:D20"/>
    <mergeCell ref="A2:O2"/>
    <mergeCell ref="A8:H8"/>
    <mergeCell ref="C21:D21"/>
    <mergeCell ref="C22:D22"/>
    <mergeCell ref="C12:D12"/>
    <mergeCell ref="C14:D14"/>
    <mergeCell ref="E9:E11"/>
    <mergeCell ref="F9:F11"/>
  </mergeCells>
  <printOptions horizontalCentered="1"/>
  <pageMargins left="0.2362204724409449" right="0.2362204724409449" top="0.7086614173228347" bottom="0.7480314960629921" header="0.31496062992125984" footer="0.31496062992125984"/>
  <pageSetup fitToHeight="2" fitToWidth="1" horizontalDpi="300" verticalDpi="300" orientation="landscape" paperSize="9" scale="79" r:id="rId1"/>
  <headerFooter>
    <oddHeader>&amp;R&amp;F</oddHeader>
    <oddFooter>&amp;L&amp;A&amp;RLapa &amp;P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6"/>
  <sheetViews>
    <sheetView showZeros="0" zoomScalePageLayoutView="0" workbookViewId="0" topLeftCell="A1">
      <pane xSplit="6" ySplit="12" topLeftCell="M46" activePane="bottomRight" state="frozen"/>
      <selection pane="topLeft" activeCell="R1" sqref="R1:IV16384"/>
      <selection pane="topRight" activeCell="R1" sqref="R1:IV16384"/>
      <selection pane="bottomLeft" activeCell="R1" sqref="R1:IV16384"/>
      <selection pane="bottomRight" activeCell="D76" sqref="D75:D76"/>
    </sheetView>
  </sheetViews>
  <sheetFormatPr defaultColWidth="9.140625" defaultRowHeight="12.75"/>
  <cols>
    <col min="1" max="2" width="6.57421875" style="213" customWidth="1"/>
    <col min="3" max="3" width="3.57421875" style="213" customWidth="1"/>
    <col min="4" max="4" width="44.57421875" style="213" customWidth="1"/>
    <col min="5" max="5" width="6.140625" style="86" customWidth="1"/>
    <col min="6" max="8" width="7.7109375" style="214" customWidth="1"/>
    <col min="9" max="12" width="8.421875" style="214" customWidth="1"/>
    <col min="13" max="13" width="9.28125" style="214" customWidth="1"/>
    <col min="14" max="16" width="11.140625" style="214" customWidth="1"/>
    <col min="17" max="17" width="13.00390625" style="216" customWidth="1"/>
    <col min="18" max="16384" width="9.140625" style="213" customWidth="1"/>
  </cols>
  <sheetData>
    <row r="1" spans="1:15" s="338" customFormat="1" ht="18.75">
      <c r="A1" s="346"/>
      <c r="M1" s="347" t="s">
        <v>143</v>
      </c>
      <c r="N1" s="348"/>
      <c r="O1" s="348"/>
    </row>
    <row r="2" spans="1:15" s="338" customFormat="1" ht="12.75">
      <c r="A2" s="376" t="s">
        <v>150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1:17" s="338" customFormat="1" ht="15.75">
      <c r="A3" s="377" t="s">
        <v>151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</row>
    <row r="4" spans="1:17" s="338" customFormat="1" ht="18" customHeight="1">
      <c r="A4" s="440" t="s">
        <v>82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</row>
    <row r="5" spans="1:2" s="338" customFormat="1" ht="15.75">
      <c r="A5" s="341" t="s">
        <v>161</v>
      </c>
      <c r="B5" s="349"/>
    </row>
    <row r="6" spans="1:4" s="338" customFormat="1" ht="15.75">
      <c r="A6" s="341" t="s">
        <v>0</v>
      </c>
      <c r="B6" s="349"/>
      <c r="D6" s="343" t="s">
        <v>86</v>
      </c>
    </row>
    <row r="7" spans="1:8" s="338" customFormat="1" ht="15">
      <c r="A7" s="341" t="s">
        <v>160</v>
      </c>
      <c r="B7" s="341"/>
      <c r="C7" s="343"/>
      <c r="D7" s="343"/>
      <c r="E7" s="343"/>
      <c r="F7" s="343"/>
      <c r="G7" s="343"/>
      <c r="H7" s="343"/>
    </row>
    <row r="8" spans="1:8" s="338" customFormat="1" ht="15">
      <c r="A8" s="352" t="s">
        <v>148</v>
      </c>
      <c r="B8" s="353"/>
      <c r="C8" s="353"/>
      <c r="D8" s="353"/>
      <c r="E8" s="353"/>
      <c r="F8" s="353"/>
      <c r="G8" s="353"/>
      <c r="H8" s="353"/>
    </row>
    <row r="9" spans="1:17" s="75" customFormat="1" ht="12.75">
      <c r="A9" s="2"/>
      <c r="B9" s="1"/>
      <c r="C9" s="2"/>
      <c r="D9" s="2"/>
      <c r="E9" s="72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1:17" s="75" customFormat="1" ht="12.75">
      <c r="A10" s="80"/>
      <c r="B10" s="81"/>
      <c r="C10" s="82"/>
      <c r="D10" s="83"/>
      <c r="E10" s="406" t="s">
        <v>17</v>
      </c>
      <c r="F10" s="409" t="s">
        <v>18</v>
      </c>
      <c r="G10" s="412" t="s">
        <v>19</v>
      </c>
      <c r="H10" s="412" t="s">
        <v>20</v>
      </c>
      <c r="I10" s="415" t="s">
        <v>21</v>
      </c>
      <c r="J10" s="416"/>
      <c r="K10" s="416"/>
      <c r="L10" s="417"/>
      <c r="M10" s="415" t="s">
        <v>22</v>
      </c>
      <c r="N10" s="416"/>
      <c r="O10" s="416"/>
      <c r="P10" s="417"/>
      <c r="Q10" s="84"/>
    </row>
    <row r="11" spans="1:17" s="75" customFormat="1" ht="12.75">
      <c r="A11" s="85" t="s">
        <v>1</v>
      </c>
      <c r="B11" s="86" t="s">
        <v>23</v>
      </c>
      <c r="C11" s="87"/>
      <c r="D11" s="88" t="s">
        <v>51</v>
      </c>
      <c r="E11" s="407"/>
      <c r="F11" s="410" t="s">
        <v>18</v>
      </c>
      <c r="G11" s="413"/>
      <c r="H11" s="413"/>
      <c r="I11" s="418" t="s">
        <v>25</v>
      </c>
      <c r="J11" s="418" t="s">
        <v>26</v>
      </c>
      <c r="K11" s="418" t="s">
        <v>27</v>
      </c>
      <c r="L11" s="418" t="s">
        <v>28</v>
      </c>
      <c r="M11" s="418" t="s">
        <v>29</v>
      </c>
      <c r="N11" s="418" t="s">
        <v>25</v>
      </c>
      <c r="O11" s="418" t="s">
        <v>26</v>
      </c>
      <c r="P11" s="418" t="s">
        <v>27</v>
      </c>
      <c r="Q11" s="89" t="s">
        <v>30</v>
      </c>
    </row>
    <row r="12" spans="1:17" s="75" customFormat="1" ht="12.75">
      <c r="A12" s="90"/>
      <c r="B12" s="91"/>
      <c r="C12" s="92"/>
      <c r="D12" s="93"/>
      <c r="E12" s="408"/>
      <c r="F12" s="411"/>
      <c r="G12" s="414"/>
      <c r="H12" s="414"/>
      <c r="I12" s="419"/>
      <c r="J12" s="419"/>
      <c r="K12" s="419"/>
      <c r="L12" s="419"/>
      <c r="M12" s="419"/>
      <c r="N12" s="419"/>
      <c r="O12" s="419"/>
      <c r="P12" s="419"/>
      <c r="Q12" s="94"/>
    </row>
    <row r="13" spans="1:17" s="100" customFormat="1" ht="8.25">
      <c r="A13" s="95">
        <v>1</v>
      </c>
      <c r="B13" s="96">
        <v>2</v>
      </c>
      <c r="C13" s="402">
        <v>3</v>
      </c>
      <c r="D13" s="403"/>
      <c r="E13" s="97">
        <v>4</v>
      </c>
      <c r="F13" s="97">
        <v>5</v>
      </c>
      <c r="G13" s="97">
        <v>6</v>
      </c>
      <c r="H13" s="97">
        <v>7</v>
      </c>
      <c r="I13" s="97">
        <v>8</v>
      </c>
      <c r="J13" s="97">
        <v>9</v>
      </c>
      <c r="K13" s="97">
        <v>10</v>
      </c>
      <c r="L13" s="97">
        <v>11</v>
      </c>
      <c r="M13" s="98">
        <v>12</v>
      </c>
      <c r="N13" s="97">
        <v>13</v>
      </c>
      <c r="O13" s="97">
        <v>14</v>
      </c>
      <c r="P13" s="97">
        <v>15</v>
      </c>
      <c r="Q13" s="99">
        <v>16</v>
      </c>
    </row>
    <row r="14" spans="1:17" s="75" customFormat="1" ht="12.75">
      <c r="A14" s="101"/>
      <c r="B14" s="102"/>
      <c r="C14" s="103"/>
      <c r="D14" s="103"/>
      <c r="E14" s="104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6"/>
    </row>
    <row r="15" spans="1:17" s="112" customFormat="1" ht="11.25">
      <c r="A15" s="107">
        <v>1</v>
      </c>
      <c r="B15" s="108"/>
      <c r="C15" s="404" t="s">
        <v>57</v>
      </c>
      <c r="D15" s="405"/>
      <c r="E15" s="109" t="s">
        <v>56</v>
      </c>
      <c r="F15" s="109">
        <v>6</v>
      </c>
      <c r="G15" s="109"/>
      <c r="H15" s="109"/>
      <c r="I15" s="109">
        <f>G15*H15</f>
        <v>0</v>
      </c>
      <c r="J15" s="109">
        <v>0</v>
      </c>
      <c r="K15" s="109"/>
      <c r="L15" s="109">
        <f>SUM(I15:K15)</f>
        <v>0</v>
      </c>
      <c r="M15" s="110">
        <f>F15*G15</f>
        <v>0</v>
      </c>
      <c r="N15" s="109">
        <f aca="true" t="shared" si="0" ref="N15:N37">ROUNDUP(F15*I15,3)</f>
        <v>0</v>
      </c>
      <c r="O15" s="109">
        <f aca="true" t="shared" si="1" ref="O15:O37">ROUNDUP(F15*J15,3)</f>
        <v>0</v>
      </c>
      <c r="P15" s="109">
        <f aca="true" t="shared" si="2" ref="P15:P37">ROUNDUP(F15*K15,3)</f>
        <v>0</v>
      </c>
      <c r="Q15" s="111">
        <f aca="true" t="shared" si="3" ref="Q15:Q37">SUM(N15:P15)</f>
        <v>0</v>
      </c>
    </row>
    <row r="16" spans="1:17" s="112" customFormat="1" ht="12.75" customHeight="1">
      <c r="A16" s="107">
        <v>2</v>
      </c>
      <c r="B16" s="113"/>
      <c r="C16" s="114" t="s">
        <v>58</v>
      </c>
      <c r="D16" s="114"/>
      <c r="E16" s="115" t="s">
        <v>56</v>
      </c>
      <c r="F16" s="109">
        <v>18</v>
      </c>
      <c r="G16" s="109"/>
      <c r="H16" s="109"/>
      <c r="I16" s="109">
        <f aca="true" t="shared" si="4" ref="I16:I52">G16*H16</f>
        <v>0</v>
      </c>
      <c r="J16" s="109">
        <v>0</v>
      </c>
      <c r="K16" s="109">
        <v>0</v>
      </c>
      <c r="L16" s="109">
        <f aca="true" t="shared" si="5" ref="L16:L24">SUM(I16:K16)</f>
        <v>0</v>
      </c>
      <c r="M16" s="110">
        <f>F16*G16</f>
        <v>0</v>
      </c>
      <c r="N16" s="109">
        <f t="shared" si="0"/>
        <v>0</v>
      </c>
      <c r="O16" s="109">
        <f t="shared" si="1"/>
        <v>0</v>
      </c>
      <c r="P16" s="109">
        <f t="shared" si="2"/>
        <v>0</v>
      </c>
      <c r="Q16" s="111">
        <f t="shared" si="3"/>
        <v>0</v>
      </c>
    </row>
    <row r="17" spans="1:17" s="112" customFormat="1" ht="12.75" customHeight="1">
      <c r="A17" s="107">
        <v>3</v>
      </c>
      <c r="B17" s="113"/>
      <c r="C17" s="114" t="s">
        <v>61</v>
      </c>
      <c r="D17" s="114"/>
      <c r="E17" s="115" t="s">
        <v>31</v>
      </c>
      <c r="F17" s="109">
        <v>1</v>
      </c>
      <c r="G17" s="109"/>
      <c r="H17" s="109"/>
      <c r="I17" s="109">
        <f t="shared" si="4"/>
        <v>0</v>
      </c>
      <c r="J17" s="109">
        <v>0</v>
      </c>
      <c r="K17" s="109">
        <v>0</v>
      </c>
      <c r="L17" s="109">
        <f t="shared" si="5"/>
        <v>0</v>
      </c>
      <c r="M17" s="110">
        <f>F17*G17</f>
        <v>0</v>
      </c>
      <c r="N17" s="109">
        <f t="shared" si="0"/>
        <v>0</v>
      </c>
      <c r="O17" s="109">
        <f t="shared" si="1"/>
        <v>0</v>
      </c>
      <c r="P17" s="109">
        <f t="shared" si="2"/>
        <v>0</v>
      </c>
      <c r="Q17" s="111">
        <f t="shared" si="3"/>
        <v>0</v>
      </c>
    </row>
    <row r="18" spans="1:17" s="112" customFormat="1" ht="11.25">
      <c r="A18" s="107">
        <v>4</v>
      </c>
      <c r="B18" s="113"/>
      <c r="C18" s="399" t="s">
        <v>78</v>
      </c>
      <c r="D18" s="400"/>
      <c r="E18" s="124" t="s">
        <v>56</v>
      </c>
      <c r="F18" s="109">
        <v>18</v>
      </c>
      <c r="G18" s="109"/>
      <c r="H18" s="109"/>
      <c r="I18" s="109">
        <f t="shared" si="4"/>
        <v>0</v>
      </c>
      <c r="J18" s="109"/>
      <c r="K18" s="109"/>
      <c r="L18" s="109">
        <f t="shared" si="5"/>
        <v>0</v>
      </c>
      <c r="M18" s="109">
        <f>G18*F18</f>
        <v>0</v>
      </c>
      <c r="N18" s="109">
        <f t="shared" si="0"/>
        <v>0</v>
      </c>
      <c r="O18" s="109">
        <f t="shared" si="1"/>
        <v>0</v>
      </c>
      <c r="P18" s="109">
        <f t="shared" si="2"/>
        <v>0</v>
      </c>
      <c r="Q18" s="111">
        <f t="shared" si="3"/>
        <v>0</v>
      </c>
    </row>
    <row r="19" spans="1:17" s="128" customFormat="1" ht="12.75" customHeight="1">
      <c r="A19" s="107"/>
      <c r="B19" s="125"/>
      <c r="C19" s="126"/>
      <c r="D19" s="127" t="s">
        <v>77</v>
      </c>
      <c r="E19" s="115" t="s">
        <v>56</v>
      </c>
      <c r="F19" s="109">
        <v>18</v>
      </c>
      <c r="G19" s="109"/>
      <c r="H19" s="109"/>
      <c r="I19" s="109">
        <f t="shared" si="4"/>
        <v>0</v>
      </c>
      <c r="J19" s="109"/>
      <c r="K19" s="109"/>
      <c r="L19" s="109">
        <f t="shared" si="5"/>
        <v>0</v>
      </c>
      <c r="M19" s="109"/>
      <c r="N19" s="109">
        <f t="shared" si="0"/>
        <v>0</v>
      </c>
      <c r="O19" s="109">
        <f t="shared" si="1"/>
        <v>0</v>
      </c>
      <c r="P19" s="109">
        <f t="shared" si="2"/>
        <v>0</v>
      </c>
      <c r="Q19" s="111">
        <f t="shared" si="3"/>
        <v>0</v>
      </c>
    </row>
    <row r="20" spans="1:17" s="128" customFormat="1" ht="12.75" customHeight="1">
      <c r="A20" s="107"/>
      <c r="B20" s="125"/>
      <c r="C20" s="126"/>
      <c r="D20" s="127" t="s">
        <v>76</v>
      </c>
      <c r="E20" s="115" t="s">
        <v>31</v>
      </c>
      <c r="F20" s="109">
        <v>1</v>
      </c>
      <c r="G20" s="109"/>
      <c r="H20" s="109"/>
      <c r="I20" s="109">
        <f t="shared" si="4"/>
        <v>0</v>
      </c>
      <c r="J20" s="109"/>
      <c r="K20" s="109"/>
      <c r="L20" s="109">
        <f t="shared" si="5"/>
        <v>0</v>
      </c>
      <c r="M20" s="109"/>
      <c r="N20" s="109">
        <f t="shared" si="0"/>
        <v>0</v>
      </c>
      <c r="O20" s="109">
        <f t="shared" si="1"/>
        <v>0</v>
      </c>
      <c r="P20" s="109">
        <f t="shared" si="2"/>
        <v>0</v>
      </c>
      <c r="Q20" s="111">
        <f t="shared" si="3"/>
        <v>0</v>
      </c>
    </row>
    <row r="21" spans="1:17" s="112" customFormat="1" ht="11.25">
      <c r="A21" s="107">
        <v>5</v>
      </c>
      <c r="B21" s="113"/>
      <c r="C21" s="399" t="s">
        <v>59</v>
      </c>
      <c r="D21" s="400"/>
      <c r="E21" s="124" t="s">
        <v>56</v>
      </c>
      <c r="F21" s="109">
        <v>6</v>
      </c>
      <c r="G21" s="109"/>
      <c r="H21" s="109"/>
      <c r="I21" s="109">
        <f t="shared" si="4"/>
        <v>0</v>
      </c>
      <c r="J21" s="109"/>
      <c r="K21" s="109"/>
      <c r="L21" s="109">
        <f t="shared" si="5"/>
        <v>0</v>
      </c>
      <c r="M21" s="109">
        <f>G21*F21</f>
        <v>0</v>
      </c>
      <c r="N21" s="109">
        <f t="shared" si="0"/>
        <v>0</v>
      </c>
      <c r="O21" s="109">
        <f t="shared" si="1"/>
        <v>0</v>
      </c>
      <c r="P21" s="109">
        <f t="shared" si="2"/>
        <v>0</v>
      </c>
      <c r="Q21" s="111">
        <f t="shared" si="3"/>
        <v>0</v>
      </c>
    </row>
    <row r="22" spans="1:17" s="128" customFormat="1" ht="12.75" customHeight="1">
      <c r="A22" s="107"/>
      <c r="B22" s="125"/>
      <c r="C22" s="126"/>
      <c r="D22" s="127" t="s">
        <v>75</v>
      </c>
      <c r="E22" s="115" t="s">
        <v>56</v>
      </c>
      <c r="F22" s="109">
        <v>6</v>
      </c>
      <c r="G22" s="109"/>
      <c r="H22" s="109"/>
      <c r="I22" s="109">
        <f t="shared" si="4"/>
        <v>0</v>
      </c>
      <c r="J22" s="109"/>
      <c r="K22" s="109"/>
      <c r="L22" s="109">
        <f t="shared" si="5"/>
        <v>0</v>
      </c>
      <c r="M22" s="109"/>
      <c r="N22" s="109">
        <f t="shared" si="0"/>
        <v>0</v>
      </c>
      <c r="O22" s="109">
        <f t="shared" si="1"/>
        <v>0</v>
      </c>
      <c r="P22" s="109">
        <f t="shared" si="2"/>
        <v>0</v>
      </c>
      <c r="Q22" s="111">
        <f t="shared" si="3"/>
        <v>0</v>
      </c>
    </row>
    <row r="23" spans="1:17" s="128" customFormat="1" ht="12.75" customHeight="1">
      <c r="A23" s="107"/>
      <c r="B23" s="125"/>
      <c r="C23" s="126"/>
      <c r="D23" s="127" t="s">
        <v>60</v>
      </c>
      <c r="E23" s="115" t="s">
        <v>31</v>
      </c>
      <c r="F23" s="109">
        <v>1</v>
      </c>
      <c r="G23" s="109"/>
      <c r="H23" s="109"/>
      <c r="I23" s="109">
        <f t="shared" si="4"/>
        <v>0</v>
      </c>
      <c r="J23" s="109"/>
      <c r="K23" s="109"/>
      <c r="L23" s="109">
        <f t="shared" si="5"/>
        <v>0</v>
      </c>
      <c r="M23" s="109"/>
      <c r="N23" s="109">
        <f t="shared" si="0"/>
        <v>0</v>
      </c>
      <c r="O23" s="109">
        <f t="shared" si="1"/>
        <v>0</v>
      </c>
      <c r="P23" s="109">
        <f t="shared" si="2"/>
        <v>0</v>
      </c>
      <c r="Q23" s="111">
        <f t="shared" si="3"/>
        <v>0</v>
      </c>
    </row>
    <row r="24" spans="1:17" s="120" customFormat="1" ht="12.75" customHeight="1">
      <c r="A24" s="34">
        <v>6</v>
      </c>
      <c r="B24" s="113"/>
      <c r="C24" s="116" t="s">
        <v>79</v>
      </c>
      <c r="D24" s="116"/>
      <c r="E24" s="117" t="s">
        <v>80</v>
      </c>
      <c r="F24" s="118">
        <v>9</v>
      </c>
      <c r="G24" s="118"/>
      <c r="H24" s="118"/>
      <c r="I24" s="109">
        <f t="shared" si="4"/>
        <v>0</v>
      </c>
      <c r="J24" s="118"/>
      <c r="K24" s="118"/>
      <c r="L24" s="118">
        <f t="shared" si="5"/>
        <v>0</v>
      </c>
      <c r="M24" s="222">
        <f>F24*G24</f>
        <v>0</v>
      </c>
      <c r="N24" s="118">
        <f t="shared" si="0"/>
        <v>0</v>
      </c>
      <c r="O24" s="118">
        <f t="shared" si="1"/>
        <v>0</v>
      </c>
      <c r="P24" s="118">
        <f t="shared" si="2"/>
        <v>0</v>
      </c>
      <c r="Q24" s="119">
        <f t="shared" si="3"/>
        <v>0</v>
      </c>
    </row>
    <row r="25" spans="1:17" s="112" customFormat="1" ht="11.25">
      <c r="A25" s="107">
        <v>7</v>
      </c>
      <c r="B25" s="113"/>
      <c r="C25" s="399" t="s">
        <v>62</v>
      </c>
      <c r="D25" s="400"/>
      <c r="E25" s="124" t="s">
        <v>53</v>
      </c>
      <c r="F25" s="109">
        <v>1088.71</v>
      </c>
      <c r="G25" s="109"/>
      <c r="H25" s="109"/>
      <c r="I25" s="109">
        <f t="shared" si="4"/>
        <v>0</v>
      </c>
      <c r="J25" s="109"/>
      <c r="K25" s="109"/>
      <c r="L25" s="109">
        <f>SUM(I25:K25)</f>
        <v>0</v>
      </c>
      <c r="M25" s="109">
        <f>G25*F25</f>
        <v>0</v>
      </c>
      <c r="N25" s="109">
        <f t="shared" si="0"/>
        <v>0</v>
      </c>
      <c r="O25" s="109">
        <f t="shared" si="1"/>
        <v>0</v>
      </c>
      <c r="P25" s="109">
        <f t="shared" si="2"/>
        <v>0</v>
      </c>
      <c r="Q25" s="111">
        <f t="shared" si="3"/>
        <v>0</v>
      </c>
    </row>
    <row r="26" spans="1:17" s="128" customFormat="1" ht="12.75" customHeight="1">
      <c r="A26" s="107"/>
      <c r="B26" s="125"/>
      <c r="C26" s="126"/>
      <c r="D26" s="127" t="s">
        <v>64</v>
      </c>
      <c r="E26" s="115" t="s">
        <v>53</v>
      </c>
      <c r="F26" s="109">
        <v>1143.15</v>
      </c>
      <c r="G26" s="109"/>
      <c r="H26" s="109"/>
      <c r="I26" s="109">
        <f t="shared" si="4"/>
        <v>0</v>
      </c>
      <c r="J26" s="109"/>
      <c r="K26" s="109"/>
      <c r="L26" s="109">
        <f>SUM(I26:K26)</f>
        <v>0</v>
      </c>
      <c r="M26" s="109"/>
      <c r="N26" s="109">
        <f t="shared" si="0"/>
        <v>0</v>
      </c>
      <c r="O26" s="109">
        <f t="shared" si="1"/>
        <v>0</v>
      </c>
      <c r="P26" s="109">
        <f t="shared" si="2"/>
        <v>0</v>
      </c>
      <c r="Q26" s="111">
        <f t="shared" si="3"/>
        <v>0</v>
      </c>
    </row>
    <row r="27" spans="1:17" s="128" customFormat="1" ht="12.75" customHeight="1">
      <c r="A27" s="107"/>
      <c r="B27" s="125"/>
      <c r="C27" s="126"/>
      <c r="D27" s="127" t="s">
        <v>63</v>
      </c>
      <c r="E27" s="115" t="s">
        <v>53</v>
      </c>
      <c r="F27" s="109">
        <v>1143.15</v>
      </c>
      <c r="G27" s="109"/>
      <c r="H27" s="109"/>
      <c r="I27" s="109">
        <f t="shared" si="4"/>
        <v>0</v>
      </c>
      <c r="J27" s="109"/>
      <c r="K27" s="109"/>
      <c r="L27" s="109">
        <f aca="true" t="shared" si="6" ref="L27:L37">SUM(I27:K27)</f>
        <v>0</v>
      </c>
      <c r="M27" s="109"/>
      <c r="N27" s="109">
        <f t="shared" si="0"/>
        <v>0</v>
      </c>
      <c r="O27" s="109">
        <f t="shared" si="1"/>
        <v>0</v>
      </c>
      <c r="P27" s="109">
        <f t="shared" si="2"/>
        <v>0</v>
      </c>
      <c r="Q27" s="111">
        <f t="shared" si="3"/>
        <v>0</v>
      </c>
    </row>
    <row r="28" spans="1:17" s="128" customFormat="1" ht="12.75" customHeight="1">
      <c r="A28" s="107"/>
      <c r="B28" s="125"/>
      <c r="C28" s="126"/>
      <c r="D28" s="127" t="s">
        <v>100</v>
      </c>
      <c r="E28" s="115" t="s">
        <v>53</v>
      </c>
      <c r="F28" s="109">
        <v>435.49</v>
      </c>
      <c r="G28" s="109"/>
      <c r="H28" s="109"/>
      <c r="I28" s="109">
        <f t="shared" si="4"/>
        <v>0</v>
      </c>
      <c r="J28" s="109"/>
      <c r="K28" s="109"/>
      <c r="L28" s="109">
        <f>SUM(I28:K28)</f>
        <v>0</v>
      </c>
      <c r="M28" s="109"/>
      <c r="N28" s="109">
        <f>ROUNDUP(F28*I28,3)</f>
        <v>0</v>
      </c>
      <c r="O28" s="109">
        <f>ROUNDUP(F28*J28,3)</f>
        <v>0</v>
      </c>
      <c r="P28" s="109">
        <f>ROUNDUP(F28*K28,3)</f>
        <v>0</v>
      </c>
      <c r="Q28" s="111">
        <f>SUM(N28:P28)</f>
        <v>0</v>
      </c>
    </row>
    <row r="29" spans="1:17" s="128" customFormat="1" ht="12.75" customHeight="1">
      <c r="A29" s="107"/>
      <c r="B29" s="125"/>
      <c r="C29" s="126"/>
      <c r="D29" s="127" t="s">
        <v>128</v>
      </c>
      <c r="E29" s="115" t="s">
        <v>31</v>
      </c>
      <c r="F29" s="109">
        <v>1</v>
      </c>
      <c r="G29" s="109"/>
      <c r="H29" s="109"/>
      <c r="I29" s="109">
        <f t="shared" si="4"/>
        <v>0</v>
      </c>
      <c r="J29" s="109"/>
      <c r="K29" s="109"/>
      <c r="L29" s="109">
        <f>SUM(I29:K29)</f>
        <v>0</v>
      </c>
      <c r="M29" s="109"/>
      <c r="N29" s="109">
        <f>ROUNDUP(F29*I29,3)</f>
        <v>0</v>
      </c>
      <c r="O29" s="109">
        <f>ROUNDUP(F29*J29,3)</f>
        <v>0</v>
      </c>
      <c r="P29" s="109">
        <f>ROUNDUP(F29*K29,3)</f>
        <v>0</v>
      </c>
      <c r="Q29" s="111">
        <f>SUM(N29:P29)</f>
        <v>0</v>
      </c>
    </row>
    <row r="30" spans="1:17" s="112" customFormat="1" ht="23.25" customHeight="1">
      <c r="A30" s="107">
        <v>8</v>
      </c>
      <c r="B30" s="113"/>
      <c r="C30" s="401" t="s">
        <v>163</v>
      </c>
      <c r="D30" s="401"/>
      <c r="E30" s="124" t="s">
        <v>53</v>
      </c>
      <c r="F30" s="109">
        <v>1088.71</v>
      </c>
      <c r="G30" s="109"/>
      <c r="H30" s="109"/>
      <c r="I30" s="109">
        <f t="shared" si="4"/>
        <v>0</v>
      </c>
      <c r="J30" s="109"/>
      <c r="K30" s="109"/>
      <c r="L30" s="109">
        <f t="shared" si="6"/>
        <v>0</v>
      </c>
      <c r="M30" s="109">
        <f>G30*F30</f>
        <v>0</v>
      </c>
      <c r="N30" s="109">
        <f t="shared" si="0"/>
        <v>0</v>
      </c>
      <c r="O30" s="109">
        <f t="shared" si="1"/>
        <v>0</v>
      </c>
      <c r="P30" s="109">
        <f t="shared" si="2"/>
        <v>0</v>
      </c>
      <c r="Q30" s="111">
        <f t="shared" si="3"/>
        <v>0</v>
      </c>
    </row>
    <row r="31" spans="1:17" s="128" customFormat="1" ht="12.75" customHeight="1">
      <c r="A31" s="107"/>
      <c r="B31" s="125"/>
      <c r="C31" s="126"/>
      <c r="D31" s="127" t="s">
        <v>139</v>
      </c>
      <c r="E31" s="115" t="s">
        <v>53</v>
      </c>
      <c r="F31" s="109">
        <v>1252.02</v>
      </c>
      <c r="G31" s="109"/>
      <c r="H31" s="109"/>
      <c r="I31" s="109">
        <f t="shared" si="4"/>
        <v>0</v>
      </c>
      <c r="J31" s="109"/>
      <c r="K31" s="109"/>
      <c r="L31" s="109">
        <f t="shared" si="6"/>
        <v>0</v>
      </c>
      <c r="M31" s="109"/>
      <c r="N31" s="109">
        <f t="shared" si="0"/>
        <v>0</v>
      </c>
      <c r="O31" s="109">
        <f t="shared" si="1"/>
        <v>0</v>
      </c>
      <c r="P31" s="109">
        <f t="shared" si="2"/>
        <v>0</v>
      </c>
      <c r="Q31" s="111">
        <f t="shared" si="3"/>
        <v>0</v>
      </c>
    </row>
    <row r="32" spans="1:17" s="128" customFormat="1" ht="12.75" customHeight="1">
      <c r="A32" s="107"/>
      <c r="B32" s="125"/>
      <c r="C32" s="126"/>
      <c r="D32" s="127" t="s">
        <v>140</v>
      </c>
      <c r="E32" s="115" t="s">
        <v>53</v>
      </c>
      <c r="F32" s="109">
        <v>1252.02</v>
      </c>
      <c r="G32" s="109"/>
      <c r="H32" s="109"/>
      <c r="I32" s="109">
        <f t="shared" si="4"/>
        <v>0</v>
      </c>
      <c r="J32" s="109"/>
      <c r="K32" s="109"/>
      <c r="L32" s="109">
        <f t="shared" si="6"/>
        <v>0</v>
      </c>
      <c r="M32" s="109"/>
      <c r="N32" s="109">
        <f t="shared" si="0"/>
        <v>0</v>
      </c>
      <c r="O32" s="109">
        <f t="shared" si="1"/>
        <v>0</v>
      </c>
      <c r="P32" s="109">
        <f t="shared" si="2"/>
        <v>0</v>
      </c>
      <c r="Q32" s="111">
        <f t="shared" si="3"/>
        <v>0</v>
      </c>
    </row>
    <row r="33" spans="1:17" s="128" customFormat="1" ht="12.75" customHeight="1">
      <c r="A33" s="107"/>
      <c r="B33" s="125"/>
      <c r="C33" s="126"/>
      <c r="D33" s="127" t="s">
        <v>67</v>
      </c>
      <c r="E33" s="115" t="s">
        <v>56</v>
      </c>
      <c r="F33" s="109">
        <v>16</v>
      </c>
      <c r="G33" s="109"/>
      <c r="H33" s="109"/>
      <c r="I33" s="109">
        <f t="shared" si="4"/>
        <v>0</v>
      </c>
      <c r="J33" s="109"/>
      <c r="K33" s="109"/>
      <c r="L33" s="109">
        <f t="shared" si="6"/>
        <v>0</v>
      </c>
      <c r="M33" s="109"/>
      <c r="N33" s="109">
        <f t="shared" si="0"/>
        <v>0</v>
      </c>
      <c r="O33" s="109">
        <f t="shared" si="1"/>
        <v>0</v>
      </c>
      <c r="P33" s="109">
        <f t="shared" si="2"/>
        <v>0</v>
      </c>
      <c r="Q33" s="111">
        <f t="shared" si="3"/>
        <v>0</v>
      </c>
    </row>
    <row r="34" spans="1:17" s="128" customFormat="1" ht="18">
      <c r="A34" s="107"/>
      <c r="B34" s="125"/>
      <c r="C34" s="126"/>
      <c r="D34" s="127" t="s">
        <v>142</v>
      </c>
      <c r="E34" s="124" t="s">
        <v>56</v>
      </c>
      <c r="F34" s="109">
        <v>1</v>
      </c>
      <c r="G34" s="109"/>
      <c r="H34" s="109"/>
      <c r="I34" s="109">
        <f t="shared" si="4"/>
        <v>0</v>
      </c>
      <c r="J34" s="109"/>
      <c r="K34" s="109"/>
      <c r="L34" s="109">
        <f t="shared" si="6"/>
        <v>0</v>
      </c>
      <c r="M34" s="109"/>
      <c r="N34" s="109">
        <f t="shared" si="0"/>
        <v>0</v>
      </c>
      <c r="O34" s="109">
        <f t="shared" si="1"/>
        <v>0</v>
      </c>
      <c r="P34" s="109">
        <f t="shared" si="2"/>
        <v>0</v>
      </c>
      <c r="Q34" s="111">
        <f t="shared" si="3"/>
        <v>0</v>
      </c>
    </row>
    <row r="35" spans="1:17" s="112" customFormat="1" ht="11.25">
      <c r="A35" s="107">
        <v>9</v>
      </c>
      <c r="B35" s="113"/>
      <c r="C35" s="401" t="s">
        <v>68</v>
      </c>
      <c r="D35" s="401"/>
      <c r="E35" s="115" t="s">
        <v>56</v>
      </c>
      <c r="F35" s="109">
        <v>2</v>
      </c>
      <c r="G35" s="109"/>
      <c r="H35" s="109"/>
      <c r="I35" s="109">
        <f t="shared" si="4"/>
        <v>0</v>
      </c>
      <c r="J35" s="109"/>
      <c r="K35" s="109"/>
      <c r="L35" s="109">
        <f t="shared" si="6"/>
        <v>0</v>
      </c>
      <c r="M35" s="109">
        <f>G35*F35</f>
        <v>0</v>
      </c>
      <c r="N35" s="109">
        <f t="shared" si="0"/>
        <v>0</v>
      </c>
      <c r="O35" s="109">
        <f t="shared" si="1"/>
        <v>0</v>
      </c>
      <c r="P35" s="109">
        <f t="shared" si="2"/>
        <v>0</v>
      </c>
      <c r="Q35" s="111">
        <f t="shared" si="3"/>
        <v>0</v>
      </c>
    </row>
    <row r="36" spans="1:17" s="128" customFormat="1" ht="12.75" customHeight="1">
      <c r="A36" s="129"/>
      <c r="B36" s="125"/>
      <c r="C36" s="126"/>
      <c r="D36" s="127" t="s">
        <v>71</v>
      </c>
      <c r="E36" s="115" t="s">
        <v>31</v>
      </c>
      <c r="F36" s="109">
        <v>2</v>
      </c>
      <c r="G36" s="109"/>
      <c r="H36" s="109"/>
      <c r="I36" s="109">
        <f t="shared" si="4"/>
        <v>0</v>
      </c>
      <c r="J36" s="109"/>
      <c r="K36" s="109"/>
      <c r="L36" s="109">
        <f t="shared" si="6"/>
        <v>0</v>
      </c>
      <c r="M36" s="109"/>
      <c r="N36" s="109">
        <f t="shared" si="0"/>
        <v>0</v>
      </c>
      <c r="O36" s="109">
        <f t="shared" si="1"/>
        <v>0</v>
      </c>
      <c r="P36" s="109">
        <f t="shared" si="2"/>
        <v>0</v>
      </c>
      <c r="Q36" s="111">
        <f t="shared" si="3"/>
        <v>0</v>
      </c>
    </row>
    <row r="37" spans="1:17" s="128" customFormat="1" ht="24" customHeight="1">
      <c r="A37" s="129"/>
      <c r="B37" s="125"/>
      <c r="C37" s="126"/>
      <c r="D37" s="127" t="s">
        <v>73</v>
      </c>
      <c r="E37" s="115" t="s">
        <v>31</v>
      </c>
      <c r="F37" s="109">
        <v>2</v>
      </c>
      <c r="G37" s="109"/>
      <c r="H37" s="109"/>
      <c r="I37" s="109">
        <f t="shared" si="4"/>
        <v>0</v>
      </c>
      <c r="J37" s="109"/>
      <c r="K37" s="109"/>
      <c r="L37" s="109">
        <f t="shared" si="6"/>
        <v>0</v>
      </c>
      <c r="M37" s="109"/>
      <c r="N37" s="109">
        <f t="shared" si="0"/>
        <v>0</v>
      </c>
      <c r="O37" s="109">
        <f t="shared" si="1"/>
        <v>0</v>
      </c>
      <c r="P37" s="109">
        <f t="shared" si="2"/>
        <v>0</v>
      </c>
      <c r="Q37" s="111">
        <f t="shared" si="3"/>
        <v>0</v>
      </c>
    </row>
    <row r="38" spans="1:17" s="120" customFormat="1" ht="12.75" customHeight="1">
      <c r="A38" s="34">
        <v>10</v>
      </c>
      <c r="B38" s="113"/>
      <c r="C38" s="116" t="s">
        <v>101</v>
      </c>
      <c r="D38" s="116"/>
      <c r="E38" s="117" t="s">
        <v>53</v>
      </c>
      <c r="F38" s="118">
        <v>21.94</v>
      </c>
      <c r="G38" s="118"/>
      <c r="H38" s="118"/>
      <c r="I38" s="109">
        <f t="shared" si="4"/>
        <v>0</v>
      </c>
      <c r="J38" s="118"/>
      <c r="K38" s="118"/>
      <c r="L38" s="118">
        <f>SUM(I38:K38)</f>
        <v>0</v>
      </c>
      <c r="M38" s="118">
        <f>G38*F38</f>
        <v>0</v>
      </c>
      <c r="N38" s="118">
        <f aca="true" t="shared" si="7" ref="N38:N49">ROUNDUP(F38*I38,3)</f>
        <v>0</v>
      </c>
      <c r="O38" s="118">
        <f aca="true" t="shared" si="8" ref="O38:O49">ROUNDUP(F38*J38,3)</f>
        <v>0</v>
      </c>
      <c r="P38" s="118">
        <f aca="true" t="shared" si="9" ref="P38:P49">ROUNDUP(F38*K38,3)</f>
        <v>0</v>
      </c>
      <c r="Q38" s="119">
        <f aca="true" t="shared" si="10" ref="Q38:Q49">SUM(N38:P38)</f>
        <v>0</v>
      </c>
    </row>
    <row r="39" spans="1:17" s="120" customFormat="1" ht="12.75" customHeight="1">
      <c r="A39" s="34"/>
      <c r="B39" s="121"/>
      <c r="C39" s="122"/>
      <c r="D39" s="123" t="s">
        <v>55</v>
      </c>
      <c r="E39" s="117" t="s">
        <v>54</v>
      </c>
      <c r="F39" s="118">
        <v>200</v>
      </c>
      <c r="G39" s="118"/>
      <c r="H39" s="118"/>
      <c r="I39" s="109">
        <f t="shared" si="4"/>
        <v>0</v>
      </c>
      <c r="J39" s="118"/>
      <c r="K39" s="118"/>
      <c r="L39" s="118">
        <f>SUM(I39:K39)</f>
        <v>0</v>
      </c>
      <c r="M39" s="118">
        <f>G39*F39</f>
        <v>0</v>
      </c>
      <c r="N39" s="118">
        <f t="shared" si="7"/>
        <v>0</v>
      </c>
      <c r="O39" s="118">
        <f t="shared" si="8"/>
        <v>0</v>
      </c>
      <c r="P39" s="118">
        <f t="shared" si="9"/>
        <v>0</v>
      </c>
      <c r="Q39" s="119">
        <f t="shared" si="10"/>
        <v>0</v>
      </c>
    </row>
    <row r="40" spans="1:17" s="120" customFormat="1" ht="12.75" customHeight="1">
      <c r="A40" s="34">
        <v>11</v>
      </c>
      <c r="B40" s="113"/>
      <c r="C40" s="116" t="s">
        <v>72</v>
      </c>
      <c r="D40" s="116"/>
      <c r="E40" s="117" t="s">
        <v>53</v>
      </c>
      <c r="F40" s="118">
        <v>219.39</v>
      </c>
      <c r="G40" s="118"/>
      <c r="H40" s="118"/>
      <c r="I40" s="109">
        <f t="shared" si="4"/>
        <v>0</v>
      </c>
      <c r="J40" s="118"/>
      <c r="K40" s="118"/>
      <c r="L40" s="118">
        <f>SUM(I40:K40)</f>
        <v>0</v>
      </c>
      <c r="M40" s="222">
        <f>F40*G40</f>
        <v>0</v>
      </c>
      <c r="N40" s="118">
        <f t="shared" si="7"/>
        <v>0</v>
      </c>
      <c r="O40" s="118">
        <f t="shared" si="8"/>
        <v>0</v>
      </c>
      <c r="P40" s="118">
        <f t="shared" si="9"/>
        <v>0</v>
      </c>
      <c r="Q40" s="119">
        <f t="shared" si="10"/>
        <v>0</v>
      </c>
    </row>
    <row r="41" spans="1:17" s="128" customFormat="1" ht="12.75" customHeight="1">
      <c r="A41" s="107"/>
      <c r="B41" s="125"/>
      <c r="C41" s="126"/>
      <c r="D41" s="127" t="s">
        <v>127</v>
      </c>
      <c r="E41" s="115" t="s">
        <v>53</v>
      </c>
      <c r="F41" s="109">
        <v>230.35999999999999</v>
      </c>
      <c r="G41" s="109"/>
      <c r="H41" s="109"/>
      <c r="I41" s="109">
        <f t="shared" si="4"/>
        <v>0</v>
      </c>
      <c r="J41" s="109"/>
      <c r="K41" s="109"/>
      <c r="L41" s="109">
        <f aca="true" t="shared" si="11" ref="L41:L47">SUM(I41:K41)</f>
        <v>0</v>
      </c>
      <c r="M41" s="109"/>
      <c r="N41" s="109">
        <f t="shared" si="7"/>
        <v>0</v>
      </c>
      <c r="O41" s="109">
        <f t="shared" si="8"/>
        <v>0</v>
      </c>
      <c r="P41" s="109">
        <f t="shared" si="9"/>
        <v>0</v>
      </c>
      <c r="Q41" s="111">
        <f t="shared" si="10"/>
        <v>0</v>
      </c>
    </row>
    <row r="42" spans="1:17" s="128" customFormat="1" ht="12.75" customHeight="1">
      <c r="A42" s="107"/>
      <c r="B42" s="125"/>
      <c r="C42" s="126"/>
      <c r="D42" s="127" t="s">
        <v>63</v>
      </c>
      <c r="E42" s="115" t="s">
        <v>53</v>
      </c>
      <c r="F42" s="109">
        <v>230.35999999999999</v>
      </c>
      <c r="G42" s="109"/>
      <c r="H42" s="109"/>
      <c r="I42" s="109">
        <f t="shared" si="4"/>
        <v>0</v>
      </c>
      <c r="J42" s="109"/>
      <c r="K42" s="109"/>
      <c r="L42" s="109">
        <f t="shared" si="11"/>
        <v>0</v>
      </c>
      <c r="M42" s="109"/>
      <c r="N42" s="109">
        <f t="shared" si="7"/>
        <v>0</v>
      </c>
      <c r="O42" s="109">
        <f t="shared" si="8"/>
        <v>0</v>
      </c>
      <c r="P42" s="109">
        <f t="shared" si="9"/>
        <v>0</v>
      </c>
      <c r="Q42" s="111">
        <f t="shared" si="10"/>
        <v>0</v>
      </c>
    </row>
    <row r="43" spans="1:17" s="128" customFormat="1" ht="12.75" customHeight="1">
      <c r="A43" s="107"/>
      <c r="B43" s="125"/>
      <c r="C43" s="126"/>
      <c r="D43" s="127" t="s">
        <v>128</v>
      </c>
      <c r="E43" s="115" t="s">
        <v>31</v>
      </c>
      <c r="F43" s="109">
        <v>1</v>
      </c>
      <c r="G43" s="109"/>
      <c r="H43" s="109"/>
      <c r="I43" s="109">
        <f t="shared" si="4"/>
        <v>0</v>
      </c>
      <c r="J43" s="109"/>
      <c r="K43" s="109"/>
      <c r="L43" s="109">
        <f t="shared" si="11"/>
        <v>0</v>
      </c>
      <c r="M43" s="109"/>
      <c r="N43" s="109">
        <f>ROUNDUP(F43*I43,3)</f>
        <v>0</v>
      </c>
      <c r="O43" s="109">
        <f>ROUNDUP(F43*J43,3)</f>
        <v>0</v>
      </c>
      <c r="P43" s="109">
        <f>ROUNDUP(F43*K43,3)</f>
        <v>0</v>
      </c>
      <c r="Q43" s="111">
        <f>SUM(N43:P43)</f>
        <v>0</v>
      </c>
    </row>
    <row r="44" spans="1:17" s="112" customFormat="1" ht="23.25" customHeight="1">
      <c r="A44" s="107">
        <v>12</v>
      </c>
      <c r="B44" s="113"/>
      <c r="C44" s="401" t="s">
        <v>129</v>
      </c>
      <c r="D44" s="401"/>
      <c r="E44" s="124" t="s">
        <v>53</v>
      </c>
      <c r="F44" s="109">
        <v>219.39</v>
      </c>
      <c r="G44" s="109"/>
      <c r="H44" s="109"/>
      <c r="I44" s="109">
        <f t="shared" si="4"/>
        <v>0</v>
      </c>
      <c r="J44" s="109"/>
      <c r="K44" s="109"/>
      <c r="L44" s="109">
        <f t="shared" si="11"/>
        <v>0</v>
      </c>
      <c r="M44" s="109">
        <f>G44*F44</f>
        <v>0</v>
      </c>
      <c r="N44" s="109">
        <f>ROUNDUP(F44*I44,3)</f>
        <v>0</v>
      </c>
      <c r="O44" s="109">
        <f>ROUNDUP(F44*J44,3)</f>
        <v>0</v>
      </c>
      <c r="P44" s="109">
        <f>ROUNDUP(F44*K44,3)</f>
        <v>0</v>
      </c>
      <c r="Q44" s="111">
        <f>SUM(N44:P44)</f>
        <v>0</v>
      </c>
    </row>
    <row r="45" spans="1:17" s="128" customFormat="1" ht="12.75" customHeight="1">
      <c r="A45" s="107"/>
      <c r="B45" s="125"/>
      <c r="C45" s="126"/>
      <c r="D45" s="127" t="s">
        <v>66</v>
      </c>
      <c r="E45" s="115" t="s">
        <v>53</v>
      </c>
      <c r="F45" s="109">
        <v>252.29999999999998</v>
      </c>
      <c r="G45" s="109"/>
      <c r="H45" s="109"/>
      <c r="I45" s="109">
        <f t="shared" si="4"/>
        <v>0</v>
      </c>
      <c r="J45" s="109"/>
      <c r="K45" s="109"/>
      <c r="L45" s="109">
        <f t="shared" si="11"/>
        <v>0</v>
      </c>
      <c r="M45" s="109"/>
      <c r="N45" s="109">
        <f>ROUNDUP(F45*I45,3)</f>
        <v>0</v>
      </c>
      <c r="O45" s="109">
        <f>ROUNDUP(F45*J45,3)</f>
        <v>0</v>
      </c>
      <c r="P45" s="109">
        <f>ROUNDUP(F45*K45,3)</f>
        <v>0</v>
      </c>
      <c r="Q45" s="111">
        <f>SUM(N45:P45)</f>
        <v>0</v>
      </c>
    </row>
    <row r="46" spans="1:17" s="128" customFormat="1" ht="12.75" customHeight="1">
      <c r="A46" s="107"/>
      <c r="B46" s="125"/>
      <c r="C46" s="126"/>
      <c r="D46" s="127" t="s">
        <v>65</v>
      </c>
      <c r="E46" s="115" t="s">
        <v>53</v>
      </c>
      <c r="F46" s="109">
        <v>252.29999999999998</v>
      </c>
      <c r="G46" s="109"/>
      <c r="H46" s="109"/>
      <c r="I46" s="109">
        <f t="shared" si="4"/>
        <v>0</v>
      </c>
      <c r="J46" s="109"/>
      <c r="K46" s="109"/>
      <c r="L46" s="109">
        <f t="shared" si="11"/>
        <v>0</v>
      </c>
      <c r="M46" s="109"/>
      <c r="N46" s="109">
        <f>ROUNDUP(F46*I46,3)</f>
        <v>0</v>
      </c>
      <c r="O46" s="109">
        <f>ROUNDUP(F46*J46,3)</f>
        <v>0</v>
      </c>
      <c r="P46" s="109">
        <f>ROUNDUP(F46*K46,3)</f>
        <v>0</v>
      </c>
      <c r="Q46" s="111">
        <f>SUM(N46:P46)</f>
        <v>0</v>
      </c>
    </row>
    <row r="47" spans="1:17" s="128" customFormat="1" ht="18">
      <c r="A47" s="107"/>
      <c r="B47" s="125"/>
      <c r="C47" s="126"/>
      <c r="D47" s="127" t="s">
        <v>141</v>
      </c>
      <c r="E47" s="124" t="s">
        <v>56</v>
      </c>
      <c r="F47" s="109">
        <v>1</v>
      </c>
      <c r="G47" s="109"/>
      <c r="H47" s="109"/>
      <c r="I47" s="109">
        <f t="shared" si="4"/>
        <v>0</v>
      </c>
      <c r="J47" s="109"/>
      <c r="K47" s="109"/>
      <c r="L47" s="109">
        <f t="shared" si="11"/>
        <v>0</v>
      </c>
      <c r="M47" s="109"/>
      <c r="N47" s="109">
        <f>ROUNDUP(F47*I47,3)</f>
        <v>0</v>
      </c>
      <c r="O47" s="109">
        <f>ROUNDUP(F47*J47,3)</f>
        <v>0</v>
      </c>
      <c r="P47" s="109">
        <f>ROUNDUP(F47*K47,3)</f>
        <v>0</v>
      </c>
      <c r="Q47" s="111">
        <f>SUM(N47:P47)</f>
        <v>0</v>
      </c>
    </row>
    <row r="48" spans="1:17" s="120" customFormat="1" ht="11.25">
      <c r="A48" s="34">
        <v>13</v>
      </c>
      <c r="B48" s="113"/>
      <c r="C48" s="398" t="s">
        <v>102</v>
      </c>
      <c r="D48" s="398"/>
      <c r="E48" s="225" t="s">
        <v>52</v>
      </c>
      <c r="F48" s="118">
        <v>80</v>
      </c>
      <c r="G48" s="118"/>
      <c r="H48" s="118"/>
      <c r="I48" s="109">
        <f t="shared" si="4"/>
        <v>0</v>
      </c>
      <c r="J48" s="118"/>
      <c r="K48" s="118"/>
      <c r="L48" s="118">
        <f>SUM(I48:K48)</f>
        <v>0</v>
      </c>
      <c r="M48" s="222">
        <f>F48*G48</f>
        <v>0</v>
      </c>
      <c r="N48" s="118">
        <f t="shared" si="7"/>
        <v>0</v>
      </c>
      <c r="O48" s="118">
        <f t="shared" si="8"/>
        <v>0</v>
      </c>
      <c r="P48" s="118">
        <f t="shared" si="9"/>
        <v>0</v>
      </c>
      <c r="Q48" s="119">
        <f t="shared" si="10"/>
        <v>0</v>
      </c>
    </row>
    <row r="49" spans="1:17" s="120" customFormat="1" ht="12.75" customHeight="1">
      <c r="A49" s="34"/>
      <c r="B49" s="121"/>
      <c r="C49" s="224"/>
      <c r="D49" s="223" t="s">
        <v>103</v>
      </c>
      <c r="E49" s="117" t="s">
        <v>52</v>
      </c>
      <c r="F49" s="118">
        <v>88</v>
      </c>
      <c r="G49" s="118"/>
      <c r="H49" s="118"/>
      <c r="I49" s="109">
        <f t="shared" si="4"/>
        <v>0</v>
      </c>
      <c r="J49" s="118"/>
      <c r="K49" s="118"/>
      <c r="L49" s="118">
        <f>SUM(I49:K49)</f>
        <v>0</v>
      </c>
      <c r="M49" s="222">
        <f>F49*G49</f>
        <v>0</v>
      </c>
      <c r="N49" s="118">
        <f t="shared" si="7"/>
        <v>0</v>
      </c>
      <c r="O49" s="118">
        <f t="shared" si="8"/>
        <v>0</v>
      </c>
      <c r="P49" s="118">
        <f t="shared" si="9"/>
        <v>0</v>
      </c>
      <c r="Q49" s="119">
        <f t="shared" si="10"/>
        <v>0</v>
      </c>
    </row>
    <row r="50" spans="1:17" s="120" customFormat="1" ht="11.25">
      <c r="A50" s="34">
        <v>14</v>
      </c>
      <c r="B50" s="113"/>
      <c r="C50" s="398" t="s">
        <v>83</v>
      </c>
      <c r="D50" s="398"/>
      <c r="E50" s="225" t="s">
        <v>56</v>
      </c>
      <c r="F50" s="118">
        <v>12</v>
      </c>
      <c r="G50" s="118"/>
      <c r="H50" s="118"/>
      <c r="I50" s="109">
        <f t="shared" si="4"/>
        <v>0</v>
      </c>
      <c r="J50" s="118"/>
      <c r="K50" s="118"/>
      <c r="L50" s="118">
        <f>SUM(I50:K50)</f>
        <v>0</v>
      </c>
      <c r="M50" s="222">
        <f>F50*G50</f>
        <v>0</v>
      </c>
      <c r="N50" s="118">
        <f>ROUNDUP(F50*I50,3)</f>
        <v>0</v>
      </c>
      <c r="O50" s="118">
        <f>ROUNDUP(F50*J50,3)</f>
        <v>0</v>
      </c>
      <c r="P50" s="118">
        <f>ROUNDUP(F50*K50,3)</f>
        <v>0</v>
      </c>
      <c r="Q50" s="119">
        <f>SUM(N50:P50)</f>
        <v>0</v>
      </c>
    </row>
    <row r="51" spans="1:17" s="120" customFormat="1" ht="12.75" customHeight="1">
      <c r="A51" s="34"/>
      <c r="B51" s="121"/>
      <c r="C51" s="224"/>
      <c r="D51" s="223" t="s">
        <v>85</v>
      </c>
      <c r="E51" s="117" t="s">
        <v>56</v>
      </c>
      <c r="F51" s="118">
        <v>12</v>
      </c>
      <c r="G51" s="118"/>
      <c r="H51" s="118"/>
      <c r="I51" s="109">
        <f t="shared" si="4"/>
        <v>0</v>
      </c>
      <c r="J51" s="118"/>
      <c r="K51" s="118"/>
      <c r="L51" s="118">
        <f>SUM(I51:K51)</f>
        <v>0</v>
      </c>
      <c r="M51" s="222">
        <f>F51*G51</f>
        <v>0</v>
      </c>
      <c r="N51" s="118">
        <f>ROUNDUP(F51*I51,3)</f>
        <v>0</v>
      </c>
      <c r="O51" s="118">
        <f>ROUNDUP(F51*J51,3)</f>
        <v>0</v>
      </c>
      <c r="P51" s="118">
        <f>ROUNDUP(F51*K51,3)</f>
        <v>0</v>
      </c>
      <c r="Q51" s="119">
        <f>SUM(N51:P51)</f>
        <v>0</v>
      </c>
    </row>
    <row r="52" spans="1:17" s="120" customFormat="1" ht="12.75" customHeight="1">
      <c r="A52" s="34"/>
      <c r="B52" s="121"/>
      <c r="C52" s="224"/>
      <c r="D52" s="223" t="s">
        <v>84</v>
      </c>
      <c r="E52" s="117" t="s">
        <v>56</v>
      </c>
      <c r="F52" s="118">
        <v>1</v>
      </c>
      <c r="G52" s="118"/>
      <c r="H52" s="118"/>
      <c r="I52" s="109">
        <f t="shared" si="4"/>
        <v>0</v>
      </c>
      <c r="J52" s="118"/>
      <c r="K52" s="118"/>
      <c r="L52" s="118">
        <f>SUM(I52:K52)</f>
        <v>0</v>
      </c>
      <c r="M52" s="222">
        <f>F52*G52</f>
        <v>0</v>
      </c>
      <c r="N52" s="118">
        <f>ROUNDUP(F52*I52,3)</f>
        <v>0</v>
      </c>
      <c r="O52" s="118">
        <f>ROUNDUP(F52*J52,3)</f>
        <v>0</v>
      </c>
      <c r="P52" s="118">
        <f>ROUNDUP(F52*K52,3)</f>
        <v>0</v>
      </c>
      <c r="Q52" s="119">
        <f>SUM(N52:P52)</f>
        <v>0</v>
      </c>
    </row>
    <row r="53" spans="1:17" s="137" customFormat="1" ht="13.5" thickBot="1">
      <c r="A53" s="130"/>
      <c r="B53" s="131"/>
      <c r="C53" s="132"/>
      <c r="D53" s="133"/>
      <c r="E53" s="134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6"/>
    </row>
    <row r="54" spans="1:17" s="147" customFormat="1" ht="13.5" thickTop="1">
      <c r="A54" s="138"/>
      <c r="B54" s="139"/>
      <c r="C54" s="140"/>
      <c r="D54" s="141" t="s">
        <v>43</v>
      </c>
      <c r="E54" s="142"/>
      <c r="F54" s="143"/>
      <c r="G54" s="143"/>
      <c r="H54" s="143"/>
      <c r="I54" s="144"/>
      <c r="J54" s="144"/>
      <c r="K54" s="144"/>
      <c r="L54" s="144"/>
      <c r="M54" s="145">
        <f>SUM(M15:M53)</f>
        <v>0</v>
      </c>
      <c r="N54" s="145">
        <f>SUM(N15:N53)</f>
        <v>0</v>
      </c>
      <c r="O54" s="145">
        <f>SUM(O15:O53)</f>
        <v>0</v>
      </c>
      <c r="P54" s="145">
        <f>SUM(P15:P53)</f>
        <v>0</v>
      </c>
      <c r="Q54" s="146">
        <f>SUM(N54:P54)</f>
        <v>0</v>
      </c>
    </row>
    <row r="55" spans="1:17" s="159" customFormat="1" ht="12.75">
      <c r="A55" s="148"/>
      <c r="B55" s="149"/>
      <c r="C55" s="150"/>
      <c r="D55" s="151" t="s">
        <v>164</v>
      </c>
      <c r="E55" s="152"/>
      <c r="F55" s="153" t="s">
        <v>155</v>
      </c>
      <c r="G55" s="154"/>
      <c r="H55" s="154"/>
      <c r="I55" s="155"/>
      <c r="J55" s="155"/>
      <c r="K55" s="155"/>
      <c r="L55" s="155"/>
      <c r="M55" s="156"/>
      <c r="N55" s="157"/>
      <c r="O55" s="157" t="e">
        <f>ROUNDUP(O54*F55,2)</f>
        <v>#VALUE!</v>
      </c>
      <c r="P55" s="157"/>
      <c r="Q55" s="158" t="e">
        <f>SUM(N55:P55)</f>
        <v>#VALUE!</v>
      </c>
    </row>
    <row r="56" spans="1:17" s="159" customFormat="1" ht="12.75">
      <c r="A56" s="160"/>
      <c r="B56" s="161"/>
      <c r="C56" s="162"/>
      <c r="D56" s="163" t="s">
        <v>169</v>
      </c>
      <c r="E56" s="164"/>
      <c r="F56" s="165"/>
      <c r="G56" s="166"/>
      <c r="H56" s="166"/>
      <c r="I56" s="167"/>
      <c r="J56" s="167"/>
      <c r="K56" s="167"/>
      <c r="L56" s="167"/>
      <c r="M56" s="168"/>
      <c r="N56" s="169">
        <f>SUM(N54:N55)</f>
        <v>0</v>
      </c>
      <c r="O56" s="169" t="e">
        <f>SUM(O54:O55)</f>
        <v>#VALUE!</v>
      </c>
      <c r="P56" s="169">
        <f>SUM(P54:P55)</f>
        <v>0</v>
      </c>
      <c r="Q56" s="170" t="e">
        <f>SUM(Q54:Q55)</f>
        <v>#VALUE!</v>
      </c>
    </row>
    <row r="57" spans="1:17" s="147" customFormat="1" ht="12.75">
      <c r="A57" s="205"/>
      <c r="B57" s="205"/>
      <c r="C57" s="206"/>
      <c r="D57" s="207"/>
      <c r="E57" s="208"/>
      <c r="F57" s="209"/>
      <c r="G57" s="209"/>
      <c r="H57" s="209"/>
      <c r="I57" s="210"/>
      <c r="J57" s="210"/>
      <c r="K57" s="210"/>
      <c r="L57" s="210"/>
      <c r="M57" s="210"/>
      <c r="N57" s="211"/>
      <c r="O57" s="211"/>
      <c r="P57" s="211"/>
      <c r="Q57" s="212"/>
    </row>
    <row r="58" ht="12.75" hidden="1">
      <c r="N58" s="215"/>
    </row>
    <row r="59" spans="4:7" ht="12.75" hidden="1">
      <c r="D59" s="216" t="s">
        <v>44</v>
      </c>
      <c r="G59" s="217" t="s">
        <v>45</v>
      </c>
    </row>
    <row r="60" ht="12.75" hidden="1">
      <c r="I60" s="214" t="s">
        <v>46</v>
      </c>
    </row>
    <row r="61" ht="12.75" hidden="1">
      <c r="D61" s="218"/>
    </row>
    <row r="62" ht="12.75" hidden="1">
      <c r="G62" s="217" t="s">
        <v>47</v>
      </c>
    </row>
    <row r="63" ht="12.75" hidden="1">
      <c r="I63" s="214" t="s">
        <v>48</v>
      </c>
    </row>
    <row r="64" ht="12.75" hidden="1"/>
    <row r="65" spans="4:6" ht="12.75" hidden="1">
      <c r="D65" s="216" t="s">
        <v>49</v>
      </c>
      <c r="F65" s="214" t="s">
        <v>50</v>
      </c>
    </row>
    <row r="66" spans="7:16" s="219" customFormat="1" ht="12.75" hidden="1">
      <c r="G66" s="220"/>
      <c r="H66" s="221"/>
      <c r="I66" s="220"/>
      <c r="J66" s="220"/>
      <c r="K66" s="220"/>
      <c r="M66" s="221"/>
      <c r="N66" s="220"/>
      <c r="O66" s="220"/>
      <c r="P66" s="220"/>
    </row>
    <row r="67" ht="12.75" hidden="1"/>
  </sheetData>
  <sheetProtection/>
  <mergeCells count="28">
    <mergeCell ref="O11:O12"/>
    <mergeCell ref="P11:P12"/>
    <mergeCell ref="A4:Q4"/>
    <mergeCell ref="A3:Q3"/>
    <mergeCell ref="G10:G12"/>
    <mergeCell ref="H10:H12"/>
    <mergeCell ref="I10:L10"/>
    <mergeCell ref="M10:P10"/>
    <mergeCell ref="I11:I12"/>
    <mergeCell ref="J11:J12"/>
    <mergeCell ref="K11:K12"/>
    <mergeCell ref="L11:L12"/>
    <mergeCell ref="M11:M12"/>
    <mergeCell ref="N11:N12"/>
    <mergeCell ref="C50:D50"/>
    <mergeCell ref="C25:D25"/>
    <mergeCell ref="C30:D30"/>
    <mergeCell ref="C21:D21"/>
    <mergeCell ref="C35:D35"/>
    <mergeCell ref="C44:D44"/>
    <mergeCell ref="A2:O2"/>
    <mergeCell ref="A8:H8"/>
    <mergeCell ref="C48:D48"/>
    <mergeCell ref="C18:D18"/>
    <mergeCell ref="C13:D13"/>
    <mergeCell ref="C15:D15"/>
    <mergeCell ref="E10:E12"/>
    <mergeCell ref="F10:F12"/>
  </mergeCells>
  <printOptions horizontalCentered="1"/>
  <pageMargins left="0.35433070866141736" right="0.35433070866141736" top="0.5511811023622047" bottom="0.7086614173228347" header="0.3937007874015748" footer="0.5118110236220472"/>
  <pageSetup fitToHeight="1" fitToWidth="1" horizontalDpi="300" verticalDpi="300" orientation="landscape" paperSize="9" scale="63" r:id="rId1"/>
  <headerFooter alignWithMargins="0">
    <oddHeader>&amp;R&amp;6&amp;F</oddHeader>
    <oddFooter>&amp;L&amp;A&amp;RLapa &amp;P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5"/>
  <sheetViews>
    <sheetView showZeros="0" zoomScalePageLayoutView="0" workbookViewId="0" topLeftCell="A1">
      <pane xSplit="6" ySplit="12" topLeftCell="L31" activePane="bottomRight" state="frozen"/>
      <selection pane="topLeft" activeCell="R1" sqref="R1:IV16384"/>
      <selection pane="topRight" activeCell="R1" sqref="R1:IV16384"/>
      <selection pane="bottomLeft" activeCell="R1" sqref="R1:IV16384"/>
      <selection pane="bottomRight" activeCell="A2" sqref="A2:O2"/>
    </sheetView>
  </sheetViews>
  <sheetFormatPr defaultColWidth="9.140625" defaultRowHeight="12.75"/>
  <cols>
    <col min="1" max="2" width="6.57421875" style="213" customWidth="1"/>
    <col min="3" max="3" width="11.28125" style="213" customWidth="1"/>
    <col min="4" max="4" width="45.28125" style="213" customWidth="1"/>
    <col min="5" max="5" width="6.140625" style="86" customWidth="1"/>
    <col min="6" max="8" width="7.7109375" style="214" customWidth="1"/>
    <col min="9" max="12" width="8.421875" style="214" customWidth="1"/>
    <col min="13" max="13" width="11.00390625" style="214" customWidth="1"/>
    <col min="14" max="16" width="11.140625" style="214" customWidth="1"/>
    <col min="17" max="17" width="13.00390625" style="216" customWidth="1"/>
    <col min="18" max="16384" width="9.140625" style="213" customWidth="1"/>
  </cols>
  <sheetData>
    <row r="1" spans="1:15" s="338" customFormat="1" ht="18.75">
      <c r="A1" s="346"/>
      <c r="M1" s="347" t="s">
        <v>143</v>
      </c>
      <c r="N1" s="348"/>
      <c r="O1" s="348"/>
    </row>
    <row r="2" spans="1:15" s="338" customFormat="1" ht="12.75">
      <c r="A2" s="376" t="s">
        <v>150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1:17" s="338" customFormat="1" ht="15.75">
      <c r="A3" s="377" t="s">
        <v>152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</row>
    <row r="4" spans="1:17" s="338" customFormat="1" ht="18" customHeight="1">
      <c r="A4" s="440" t="s">
        <v>87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</row>
    <row r="5" spans="1:4" s="338" customFormat="1" ht="15.75">
      <c r="A5" s="349" t="s">
        <v>146</v>
      </c>
      <c r="B5" s="349"/>
      <c r="D5" s="343" t="s">
        <v>162</v>
      </c>
    </row>
    <row r="6" spans="1:4" s="338" customFormat="1" ht="15.75">
      <c r="A6" s="349" t="s">
        <v>0</v>
      </c>
      <c r="B6" s="349"/>
      <c r="D6" s="343" t="s">
        <v>86</v>
      </c>
    </row>
    <row r="7" spans="1:2" s="338" customFormat="1" ht="15.75">
      <c r="A7" s="349" t="s">
        <v>160</v>
      </c>
      <c r="B7" s="349"/>
    </row>
    <row r="8" spans="1:8" s="338" customFormat="1" ht="15.75">
      <c r="A8" s="378" t="s">
        <v>148</v>
      </c>
      <c r="B8" s="379"/>
      <c r="C8" s="379"/>
      <c r="D8" s="379"/>
      <c r="E8" s="379"/>
      <c r="F8" s="379"/>
      <c r="G8" s="379"/>
      <c r="H8" s="379"/>
    </row>
    <row r="9" spans="1:17" s="75" customFormat="1" ht="9" customHeight="1">
      <c r="A9" s="76"/>
      <c r="B9" s="76"/>
      <c r="C9" s="76"/>
      <c r="D9" s="76"/>
      <c r="E9" s="72"/>
      <c r="F9" s="73"/>
      <c r="G9" s="73"/>
      <c r="H9" s="73"/>
      <c r="I9" s="73"/>
      <c r="J9" s="73"/>
      <c r="K9" s="73"/>
      <c r="L9" s="73"/>
      <c r="M9" s="73"/>
      <c r="N9" s="73"/>
      <c r="O9" s="78"/>
      <c r="P9" s="79"/>
      <c r="Q9" s="77"/>
    </row>
    <row r="10" spans="1:17" s="75" customFormat="1" ht="11.25" customHeight="1">
      <c r="A10" s="80"/>
      <c r="B10" s="81"/>
      <c r="C10" s="82"/>
      <c r="D10" s="83"/>
      <c r="E10" s="406" t="s">
        <v>17</v>
      </c>
      <c r="F10" s="409" t="s">
        <v>18</v>
      </c>
      <c r="G10" s="412" t="s">
        <v>19</v>
      </c>
      <c r="H10" s="412" t="s">
        <v>20</v>
      </c>
      <c r="I10" s="415" t="s">
        <v>21</v>
      </c>
      <c r="J10" s="416"/>
      <c r="K10" s="416"/>
      <c r="L10" s="417"/>
      <c r="M10" s="415" t="s">
        <v>22</v>
      </c>
      <c r="N10" s="416"/>
      <c r="O10" s="416"/>
      <c r="P10" s="417"/>
      <c r="Q10" s="84"/>
    </row>
    <row r="11" spans="1:17" s="75" customFormat="1" ht="12.75" customHeight="1">
      <c r="A11" s="85" t="s">
        <v>1</v>
      </c>
      <c r="B11" s="86" t="s">
        <v>23</v>
      </c>
      <c r="C11" s="87"/>
      <c r="D11" s="88" t="s">
        <v>51</v>
      </c>
      <c r="E11" s="407"/>
      <c r="F11" s="410" t="s">
        <v>18</v>
      </c>
      <c r="G11" s="413"/>
      <c r="H11" s="413"/>
      <c r="I11" s="418" t="s">
        <v>25</v>
      </c>
      <c r="J11" s="418" t="s">
        <v>26</v>
      </c>
      <c r="K11" s="418" t="s">
        <v>27</v>
      </c>
      <c r="L11" s="418" t="s">
        <v>28</v>
      </c>
      <c r="M11" s="418" t="s">
        <v>29</v>
      </c>
      <c r="N11" s="418" t="s">
        <v>25</v>
      </c>
      <c r="O11" s="418" t="s">
        <v>26</v>
      </c>
      <c r="P11" s="418" t="s">
        <v>27</v>
      </c>
      <c r="Q11" s="89" t="s">
        <v>30</v>
      </c>
    </row>
    <row r="12" spans="1:17" s="75" customFormat="1" ht="12.75">
      <c r="A12" s="90"/>
      <c r="B12" s="91"/>
      <c r="C12" s="92"/>
      <c r="D12" s="93"/>
      <c r="E12" s="408"/>
      <c r="F12" s="411"/>
      <c r="G12" s="414"/>
      <c r="H12" s="414"/>
      <c r="I12" s="419"/>
      <c r="J12" s="419"/>
      <c r="K12" s="419"/>
      <c r="L12" s="419"/>
      <c r="M12" s="419"/>
      <c r="N12" s="419"/>
      <c r="O12" s="419"/>
      <c r="P12" s="419"/>
      <c r="Q12" s="94"/>
    </row>
    <row r="13" spans="1:17" s="100" customFormat="1" ht="9" customHeight="1">
      <c r="A13" s="95">
        <v>1</v>
      </c>
      <c r="B13" s="96">
        <v>2</v>
      </c>
      <c r="C13" s="402">
        <v>3</v>
      </c>
      <c r="D13" s="403"/>
      <c r="E13" s="97">
        <v>4</v>
      </c>
      <c r="F13" s="97">
        <v>5</v>
      </c>
      <c r="G13" s="97">
        <v>6</v>
      </c>
      <c r="H13" s="97">
        <v>7</v>
      </c>
      <c r="I13" s="97">
        <v>8</v>
      </c>
      <c r="J13" s="97">
        <v>9</v>
      </c>
      <c r="K13" s="97">
        <v>10</v>
      </c>
      <c r="L13" s="97">
        <v>11</v>
      </c>
      <c r="M13" s="98">
        <v>12</v>
      </c>
      <c r="N13" s="97">
        <v>13</v>
      </c>
      <c r="O13" s="97">
        <v>14</v>
      </c>
      <c r="P13" s="97">
        <v>15</v>
      </c>
      <c r="Q13" s="99">
        <v>16</v>
      </c>
    </row>
    <row r="14" spans="1:17" s="75" customFormat="1" ht="12.75">
      <c r="A14" s="101"/>
      <c r="B14" s="102"/>
      <c r="C14" s="103"/>
      <c r="D14" s="103"/>
      <c r="E14" s="104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6"/>
    </row>
    <row r="15" spans="1:17" s="112" customFormat="1" ht="12.75" customHeight="1">
      <c r="A15" s="34">
        <v>1</v>
      </c>
      <c r="B15" s="108"/>
      <c r="C15" s="247" t="s">
        <v>88</v>
      </c>
      <c r="D15" s="247"/>
      <c r="E15" s="115" t="s">
        <v>53</v>
      </c>
      <c r="F15" s="109">
        <v>360</v>
      </c>
      <c r="G15" s="109"/>
      <c r="H15" s="109"/>
      <c r="I15" s="109">
        <f>G15*H15</f>
        <v>0</v>
      </c>
      <c r="J15" s="109"/>
      <c r="K15" s="109"/>
      <c r="L15" s="109">
        <f aca="true" t="shared" si="0" ref="L15:L33">SUM(I15:K15)</f>
        <v>0</v>
      </c>
      <c r="M15" s="110">
        <f>F15*G15</f>
        <v>0</v>
      </c>
      <c r="N15" s="109">
        <f aca="true" t="shared" si="1" ref="N15:N33">ROUNDUP(F15*I15,3)</f>
        <v>0</v>
      </c>
      <c r="O15" s="109">
        <f aca="true" t="shared" si="2" ref="O15:O33">ROUNDUP(F15*J15,3)</f>
        <v>0</v>
      </c>
      <c r="P15" s="109">
        <f aca="true" t="shared" si="3" ref="P15:P33">ROUNDUP(F15*K15,3)</f>
        <v>0</v>
      </c>
      <c r="Q15" s="111">
        <f aca="true" t="shared" si="4" ref="Q15:Q33">SUM(N15:P15)</f>
        <v>0</v>
      </c>
    </row>
    <row r="16" spans="1:17" s="112" customFormat="1" ht="12.75" customHeight="1">
      <c r="A16" s="34"/>
      <c r="B16" s="248"/>
      <c r="C16" s="249"/>
      <c r="D16" s="127" t="s">
        <v>89</v>
      </c>
      <c r="E16" s="115" t="s">
        <v>53</v>
      </c>
      <c r="F16" s="109">
        <v>360</v>
      </c>
      <c r="G16" s="109"/>
      <c r="H16" s="109"/>
      <c r="I16" s="109">
        <f>G16*H16</f>
        <v>0</v>
      </c>
      <c r="J16" s="109"/>
      <c r="K16" s="109"/>
      <c r="L16" s="109">
        <f t="shared" si="0"/>
        <v>0</v>
      </c>
      <c r="M16" s="110">
        <f>F16*G16</f>
        <v>0</v>
      </c>
      <c r="N16" s="109">
        <f>ROUNDUP(F16*I16,3)</f>
        <v>0</v>
      </c>
      <c r="O16" s="109">
        <f t="shared" si="2"/>
        <v>0</v>
      </c>
      <c r="P16" s="109">
        <f t="shared" si="3"/>
        <v>0</v>
      </c>
      <c r="Q16" s="111">
        <f t="shared" si="4"/>
        <v>0</v>
      </c>
    </row>
    <row r="17" spans="1:17" s="112" customFormat="1" ht="12.75" customHeight="1">
      <c r="A17" s="34"/>
      <c r="B17" s="248"/>
      <c r="C17" s="249"/>
      <c r="D17" s="127" t="s">
        <v>90</v>
      </c>
      <c r="E17" s="115" t="s">
        <v>53</v>
      </c>
      <c r="F17" s="109">
        <v>118.8</v>
      </c>
      <c r="G17" s="109"/>
      <c r="H17" s="109"/>
      <c r="I17" s="109">
        <f aca="true" t="shared" si="5" ref="I16:I33">G17*H17</f>
        <v>0</v>
      </c>
      <c r="J17" s="109"/>
      <c r="K17" s="109"/>
      <c r="L17" s="109">
        <f t="shared" si="0"/>
        <v>0</v>
      </c>
      <c r="M17" s="110">
        <f>F17*G17</f>
        <v>0</v>
      </c>
      <c r="N17" s="109">
        <f t="shared" si="1"/>
        <v>0</v>
      </c>
      <c r="O17" s="109">
        <f t="shared" si="2"/>
        <v>0</v>
      </c>
      <c r="P17" s="109">
        <f t="shared" si="3"/>
        <v>0</v>
      </c>
      <c r="Q17" s="111">
        <f t="shared" si="4"/>
        <v>0</v>
      </c>
    </row>
    <row r="18" spans="1:17" s="256" customFormat="1" ht="11.25">
      <c r="A18" s="34">
        <v>2</v>
      </c>
      <c r="B18" s="251"/>
      <c r="C18" s="420" t="s">
        <v>91</v>
      </c>
      <c r="D18" s="421"/>
      <c r="E18" s="252" t="s">
        <v>52</v>
      </c>
      <c r="F18" s="253">
        <v>12</v>
      </c>
      <c r="G18" s="253"/>
      <c r="H18" s="253"/>
      <c r="I18" s="109">
        <f t="shared" si="5"/>
        <v>0</v>
      </c>
      <c r="J18" s="253"/>
      <c r="K18" s="253"/>
      <c r="L18" s="253">
        <f>SUM(I18:K18)</f>
        <v>0</v>
      </c>
      <c r="M18" s="254">
        <f>F18*G18</f>
        <v>0</v>
      </c>
      <c r="N18" s="253">
        <f t="shared" si="1"/>
        <v>0</v>
      </c>
      <c r="O18" s="253">
        <f t="shared" si="2"/>
        <v>0</v>
      </c>
      <c r="P18" s="253">
        <f t="shared" si="3"/>
        <v>0</v>
      </c>
      <c r="Q18" s="255">
        <f>SUM(N18:P18)</f>
        <v>0</v>
      </c>
    </row>
    <row r="19" spans="1:17" s="112" customFormat="1" ht="12.75" customHeight="1">
      <c r="A19" s="34">
        <v>3</v>
      </c>
      <c r="B19" s="113"/>
      <c r="C19" s="114" t="s">
        <v>104</v>
      </c>
      <c r="D19" s="114"/>
      <c r="E19" s="115" t="s">
        <v>53</v>
      </c>
      <c r="F19" s="109">
        <v>641.57</v>
      </c>
      <c r="G19" s="109"/>
      <c r="H19" s="109"/>
      <c r="I19" s="109">
        <f t="shared" si="5"/>
        <v>0</v>
      </c>
      <c r="J19" s="109"/>
      <c r="K19" s="109"/>
      <c r="L19" s="109">
        <f t="shared" si="0"/>
        <v>0</v>
      </c>
      <c r="M19" s="110">
        <f aca="true" t="shared" si="6" ref="M19:M28">F19*G19</f>
        <v>0</v>
      </c>
      <c r="N19" s="109">
        <f t="shared" si="1"/>
        <v>0</v>
      </c>
      <c r="O19" s="109">
        <f t="shared" si="2"/>
        <v>0</v>
      </c>
      <c r="P19" s="109">
        <f t="shared" si="3"/>
        <v>0</v>
      </c>
      <c r="Q19" s="111">
        <f t="shared" si="4"/>
        <v>0</v>
      </c>
    </row>
    <row r="20" spans="1:17" s="112" customFormat="1" ht="21.75" customHeight="1">
      <c r="A20" s="34"/>
      <c r="B20" s="257"/>
      <c r="C20" s="258"/>
      <c r="D20" s="127" t="s">
        <v>136</v>
      </c>
      <c r="E20" s="124" t="s">
        <v>53</v>
      </c>
      <c r="F20" s="109">
        <v>641.57</v>
      </c>
      <c r="G20" s="109"/>
      <c r="H20" s="109"/>
      <c r="I20" s="109">
        <f t="shared" si="5"/>
        <v>0</v>
      </c>
      <c r="J20" s="109"/>
      <c r="K20" s="109"/>
      <c r="L20" s="109">
        <f>SUM(I20:K20)</f>
        <v>0</v>
      </c>
      <c r="M20" s="110">
        <f>F20*G20</f>
        <v>0</v>
      </c>
      <c r="N20" s="109">
        <f>ROUNDUP(F20*I20,3)</f>
        <v>0</v>
      </c>
      <c r="O20" s="109">
        <f>ROUNDUP(F20*J20,3)</f>
        <v>0</v>
      </c>
      <c r="P20" s="109">
        <f>ROUNDUP(F20*K20,3)</f>
        <v>0</v>
      </c>
      <c r="Q20" s="111">
        <f>SUM(N20:P20)</f>
        <v>0</v>
      </c>
    </row>
    <row r="21" spans="1:17" s="112" customFormat="1" ht="12.75" customHeight="1">
      <c r="A21" s="34"/>
      <c r="B21" s="257"/>
      <c r="C21" s="258"/>
      <c r="D21" s="259" t="s">
        <v>131</v>
      </c>
      <c r="E21" s="115" t="s">
        <v>53</v>
      </c>
      <c r="F21" s="109">
        <v>660.8199999999999</v>
      </c>
      <c r="G21" s="109"/>
      <c r="H21" s="109"/>
      <c r="I21" s="109">
        <f t="shared" si="5"/>
        <v>0</v>
      </c>
      <c r="J21" s="109"/>
      <c r="K21" s="109"/>
      <c r="L21" s="109">
        <f t="shared" si="0"/>
        <v>0</v>
      </c>
      <c r="M21" s="110">
        <f t="shared" si="6"/>
        <v>0</v>
      </c>
      <c r="N21" s="109">
        <f t="shared" si="1"/>
        <v>0</v>
      </c>
      <c r="O21" s="109">
        <f t="shared" si="2"/>
        <v>0</v>
      </c>
      <c r="P21" s="109">
        <f t="shared" si="3"/>
        <v>0</v>
      </c>
      <c r="Q21" s="111">
        <f t="shared" si="4"/>
        <v>0</v>
      </c>
    </row>
    <row r="22" spans="1:17" s="112" customFormat="1" ht="12.75" customHeight="1">
      <c r="A22" s="34"/>
      <c r="B22" s="257"/>
      <c r="C22" s="258"/>
      <c r="D22" s="259" t="s">
        <v>138</v>
      </c>
      <c r="E22" s="115" t="s">
        <v>133</v>
      </c>
      <c r="F22" s="109">
        <v>2567</v>
      </c>
      <c r="G22" s="109"/>
      <c r="H22" s="109"/>
      <c r="I22" s="109">
        <f t="shared" si="5"/>
        <v>0</v>
      </c>
      <c r="J22" s="109"/>
      <c r="K22" s="109"/>
      <c r="L22" s="109">
        <f>SUM(I22:K22)</f>
        <v>0</v>
      </c>
      <c r="M22" s="110">
        <f>F22*G22</f>
        <v>0</v>
      </c>
      <c r="N22" s="109">
        <f>ROUNDUP(F22*I22,3)</f>
        <v>0</v>
      </c>
      <c r="O22" s="109">
        <f>ROUNDUP(F22*J22,3)</f>
        <v>0</v>
      </c>
      <c r="P22" s="109">
        <f>ROUNDUP(F22*K22,3)</f>
        <v>0</v>
      </c>
      <c r="Q22" s="111">
        <f>SUM(N22:P22)</f>
        <v>0</v>
      </c>
    </row>
    <row r="23" spans="1:17" s="112" customFormat="1" ht="12.75" customHeight="1">
      <c r="A23" s="34"/>
      <c r="B23" s="257"/>
      <c r="C23" s="258"/>
      <c r="D23" s="259" t="s">
        <v>132</v>
      </c>
      <c r="E23" s="115" t="s">
        <v>53</v>
      </c>
      <c r="F23" s="109">
        <v>660.8199999999999</v>
      </c>
      <c r="G23" s="109"/>
      <c r="H23" s="109"/>
      <c r="I23" s="109">
        <f t="shared" si="5"/>
        <v>0</v>
      </c>
      <c r="J23" s="109"/>
      <c r="K23" s="109"/>
      <c r="L23" s="109">
        <f>SUM(I23:K23)</f>
        <v>0</v>
      </c>
      <c r="M23" s="110">
        <f>F23*G23</f>
        <v>0</v>
      </c>
      <c r="N23" s="109">
        <f>ROUNDUP(F23*I23,3)</f>
        <v>0</v>
      </c>
      <c r="O23" s="109">
        <f>ROUNDUP(F23*J23,3)</f>
        <v>0</v>
      </c>
      <c r="P23" s="109">
        <f>ROUNDUP(F23*K23,3)</f>
        <v>0</v>
      </c>
      <c r="Q23" s="111">
        <f>SUM(N23:P23)</f>
        <v>0</v>
      </c>
    </row>
    <row r="24" spans="1:17" s="112" customFormat="1" ht="12.75" customHeight="1">
      <c r="A24" s="34"/>
      <c r="B24" s="257"/>
      <c r="C24" s="258"/>
      <c r="D24" s="259" t="s">
        <v>126</v>
      </c>
      <c r="E24" s="115" t="s">
        <v>53</v>
      </c>
      <c r="F24" s="109">
        <v>706</v>
      </c>
      <c r="G24" s="109"/>
      <c r="H24" s="109"/>
      <c r="I24" s="109">
        <f t="shared" si="5"/>
        <v>0</v>
      </c>
      <c r="J24" s="109"/>
      <c r="K24" s="109"/>
      <c r="L24" s="109">
        <f t="shared" si="0"/>
        <v>0</v>
      </c>
      <c r="M24" s="110">
        <f t="shared" si="6"/>
        <v>0</v>
      </c>
      <c r="N24" s="109">
        <f t="shared" si="1"/>
        <v>0</v>
      </c>
      <c r="O24" s="109">
        <f t="shared" si="2"/>
        <v>0</v>
      </c>
      <c r="P24" s="109">
        <f t="shared" si="3"/>
        <v>0</v>
      </c>
      <c r="Q24" s="111">
        <f t="shared" si="4"/>
        <v>0</v>
      </c>
    </row>
    <row r="25" spans="1:17" s="112" customFormat="1" ht="24.75" customHeight="1">
      <c r="A25" s="34"/>
      <c r="B25" s="257"/>
      <c r="C25" s="258"/>
      <c r="D25" s="127" t="s">
        <v>137</v>
      </c>
      <c r="E25" s="124" t="s">
        <v>31</v>
      </c>
      <c r="F25" s="109">
        <v>1</v>
      </c>
      <c r="G25" s="109"/>
      <c r="H25" s="109"/>
      <c r="I25" s="109">
        <f t="shared" si="5"/>
        <v>0</v>
      </c>
      <c r="J25" s="109"/>
      <c r="K25" s="109"/>
      <c r="L25" s="109">
        <f t="shared" si="0"/>
        <v>0</v>
      </c>
      <c r="M25" s="110">
        <f t="shared" si="6"/>
        <v>0</v>
      </c>
      <c r="N25" s="109">
        <f t="shared" si="1"/>
        <v>0</v>
      </c>
      <c r="O25" s="109">
        <f t="shared" si="2"/>
        <v>0</v>
      </c>
      <c r="P25" s="109">
        <f t="shared" si="3"/>
        <v>0</v>
      </c>
      <c r="Q25" s="111">
        <f t="shared" si="4"/>
        <v>0</v>
      </c>
    </row>
    <row r="26" spans="1:17" s="112" customFormat="1" ht="11.25">
      <c r="A26" s="34">
        <v>4</v>
      </c>
      <c r="B26" s="108"/>
      <c r="C26" s="404" t="s">
        <v>92</v>
      </c>
      <c r="D26" s="405"/>
      <c r="E26" s="109" t="s">
        <v>52</v>
      </c>
      <c r="F26" s="109">
        <v>12</v>
      </c>
      <c r="G26" s="109"/>
      <c r="H26" s="109"/>
      <c r="I26" s="109">
        <f t="shared" si="5"/>
        <v>0</v>
      </c>
      <c r="J26" s="109"/>
      <c r="K26" s="109"/>
      <c r="L26" s="109">
        <f t="shared" si="0"/>
        <v>0</v>
      </c>
      <c r="M26" s="110">
        <f t="shared" si="6"/>
        <v>0</v>
      </c>
      <c r="N26" s="109">
        <f t="shared" si="1"/>
        <v>0</v>
      </c>
      <c r="O26" s="109">
        <f t="shared" si="2"/>
        <v>0</v>
      </c>
      <c r="P26" s="109">
        <f t="shared" si="3"/>
        <v>0</v>
      </c>
      <c r="Q26" s="111">
        <f t="shared" si="4"/>
        <v>0</v>
      </c>
    </row>
    <row r="27" spans="1:17" s="128" customFormat="1" ht="12.75" customHeight="1">
      <c r="A27" s="34"/>
      <c r="B27" s="125"/>
      <c r="C27" s="126"/>
      <c r="D27" s="127" t="s">
        <v>105</v>
      </c>
      <c r="E27" s="260" t="s">
        <v>52</v>
      </c>
      <c r="F27" s="109">
        <v>13.2</v>
      </c>
      <c r="G27" s="109"/>
      <c r="H27" s="109"/>
      <c r="I27" s="109">
        <f t="shared" si="5"/>
        <v>0</v>
      </c>
      <c r="J27" s="109"/>
      <c r="K27" s="109"/>
      <c r="L27" s="109">
        <f t="shared" si="0"/>
        <v>0</v>
      </c>
      <c r="M27" s="110">
        <f t="shared" si="6"/>
        <v>0</v>
      </c>
      <c r="N27" s="109">
        <f t="shared" si="1"/>
        <v>0</v>
      </c>
      <c r="O27" s="109">
        <f t="shared" si="2"/>
        <v>0</v>
      </c>
      <c r="P27" s="109">
        <f t="shared" si="3"/>
        <v>0</v>
      </c>
      <c r="Q27" s="111">
        <f t="shared" si="4"/>
        <v>0</v>
      </c>
    </row>
    <row r="28" spans="1:17" s="128" customFormat="1" ht="12.75" customHeight="1">
      <c r="A28" s="34"/>
      <c r="B28" s="125"/>
      <c r="C28" s="126"/>
      <c r="D28" s="127" t="s">
        <v>93</v>
      </c>
      <c r="E28" s="115" t="s">
        <v>94</v>
      </c>
      <c r="F28" s="109">
        <v>1</v>
      </c>
      <c r="G28" s="109"/>
      <c r="H28" s="109"/>
      <c r="I28" s="109">
        <f t="shared" si="5"/>
        <v>0</v>
      </c>
      <c r="J28" s="109"/>
      <c r="K28" s="109"/>
      <c r="L28" s="109">
        <f t="shared" si="0"/>
        <v>0</v>
      </c>
      <c r="M28" s="110">
        <f t="shared" si="6"/>
        <v>0</v>
      </c>
      <c r="N28" s="109">
        <f t="shared" si="1"/>
        <v>0</v>
      </c>
      <c r="O28" s="109">
        <f t="shared" si="2"/>
        <v>0</v>
      </c>
      <c r="P28" s="109">
        <f t="shared" si="3"/>
        <v>0</v>
      </c>
      <c r="Q28" s="111">
        <f t="shared" si="4"/>
        <v>0</v>
      </c>
    </row>
    <row r="29" spans="1:17" s="112" customFormat="1" ht="11.25">
      <c r="A29" s="107">
        <v>5</v>
      </c>
      <c r="B29" s="108"/>
      <c r="C29" s="404" t="s">
        <v>95</v>
      </c>
      <c r="D29" s="405"/>
      <c r="E29" s="109" t="s">
        <v>52</v>
      </c>
      <c r="F29" s="109">
        <v>239.42999999999998</v>
      </c>
      <c r="G29" s="109"/>
      <c r="H29" s="109"/>
      <c r="I29" s="109">
        <f t="shared" si="5"/>
        <v>0</v>
      </c>
      <c r="J29" s="109"/>
      <c r="K29" s="109"/>
      <c r="L29" s="109">
        <f>SUM(I29:K29)</f>
        <v>0</v>
      </c>
      <c r="M29" s="109"/>
      <c r="N29" s="109">
        <f t="shared" si="1"/>
        <v>0</v>
      </c>
      <c r="O29" s="109">
        <f t="shared" si="2"/>
        <v>0</v>
      </c>
      <c r="P29" s="109">
        <f t="shared" si="3"/>
        <v>0</v>
      </c>
      <c r="Q29" s="111">
        <f>SUM(N29:P29)</f>
        <v>0</v>
      </c>
    </row>
    <row r="30" spans="1:17" s="112" customFormat="1" ht="12.75" customHeight="1">
      <c r="A30" s="261"/>
      <c r="B30" s="257"/>
      <c r="C30" s="258"/>
      <c r="D30" s="259" t="s">
        <v>96</v>
      </c>
      <c r="E30" s="115" t="s">
        <v>53</v>
      </c>
      <c r="F30" s="109">
        <v>263.37</v>
      </c>
      <c r="G30" s="109"/>
      <c r="H30" s="109"/>
      <c r="I30" s="109">
        <f t="shared" si="5"/>
        <v>0</v>
      </c>
      <c r="J30" s="109"/>
      <c r="K30" s="109"/>
      <c r="L30" s="109">
        <f>SUM(I30:K30)</f>
        <v>0</v>
      </c>
      <c r="M30" s="110">
        <f>F30*G30</f>
        <v>0</v>
      </c>
      <c r="N30" s="109">
        <f t="shared" si="1"/>
        <v>0</v>
      </c>
      <c r="O30" s="109">
        <f t="shared" si="2"/>
        <v>0</v>
      </c>
      <c r="P30" s="109">
        <f t="shared" si="3"/>
        <v>0</v>
      </c>
      <c r="Q30" s="111">
        <f>SUM(N30:P30)</f>
        <v>0</v>
      </c>
    </row>
    <row r="31" spans="1:17" s="128" customFormat="1" ht="12.75" customHeight="1">
      <c r="A31" s="129"/>
      <c r="B31" s="125"/>
      <c r="C31" s="126"/>
      <c r="D31" s="127" t="s">
        <v>97</v>
      </c>
      <c r="E31" s="260" t="s">
        <v>94</v>
      </c>
      <c r="F31" s="109">
        <v>1</v>
      </c>
      <c r="G31" s="109"/>
      <c r="H31" s="109"/>
      <c r="I31" s="109">
        <f t="shared" si="5"/>
        <v>0</v>
      </c>
      <c r="J31" s="109"/>
      <c r="K31" s="109"/>
      <c r="L31" s="109">
        <f>SUM(I31:K31)</f>
        <v>0</v>
      </c>
      <c r="M31" s="110">
        <f>F31*G31</f>
        <v>0</v>
      </c>
      <c r="N31" s="109">
        <f t="shared" si="1"/>
        <v>0</v>
      </c>
      <c r="O31" s="109">
        <f t="shared" si="2"/>
        <v>0</v>
      </c>
      <c r="P31" s="109">
        <f t="shared" si="3"/>
        <v>0</v>
      </c>
      <c r="Q31" s="111">
        <f>SUM(N31:P31)</f>
        <v>0</v>
      </c>
    </row>
    <row r="32" spans="1:17" s="112" customFormat="1" ht="12.75" customHeight="1">
      <c r="A32" s="34">
        <v>6</v>
      </c>
      <c r="B32" s="113"/>
      <c r="C32" s="247" t="s">
        <v>98</v>
      </c>
      <c r="D32" s="247"/>
      <c r="E32" s="115" t="s">
        <v>53</v>
      </c>
      <c r="F32" s="109">
        <v>360</v>
      </c>
      <c r="G32" s="109"/>
      <c r="H32" s="109"/>
      <c r="I32" s="109">
        <f t="shared" si="5"/>
        <v>0</v>
      </c>
      <c r="J32" s="109"/>
      <c r="K32" s="109"/>
      <c r="L32" s="109">
        <f>SUM(I32:K32)</f>
        <v>0</v>
      </c>
      <c r="M32" s="110">
        <f>F32*G32</f>
        <v>0</v>
      </c>
      <c r="N32" s="109">
        <f t="shared" si="1"/>
        <v>0</v>
      </c>
      <c r="O32" s="109">
        <f t="shared" si="2"/>
        <v>0</v>
      </c>
      <c r="P32" s="109">
        <f t="shared" si="3"/>
        <v>0</v>
      </c>
      <c r="Q32" s="111">
        <f>SUM(N32:P32)</f>
        <v>0</v>
      </c>
    </row>
    <row r="33" spans="1:17" s="112" customFormat="1" ht="12.75" customHeight="1">
      <c r="A33" s="34">
        <v>7</v>
      </c>
      <c r="B33" s="113"/>
      <c r="C33" s="247" t="s">
        <v>99</v>
      </c>
      <c r="D33" s="247"/>
      <c r="E33" s="115" t="s">
        <v>31</v>
      </c>
      <c r="F33" s="109">
        <v>1</v>
      </c>
      <c r="G33" s="109"/>
      <c r="H33" s="109"/>
      <c r="I33" s="109">
        <f t="shared" si="5"/>
        <v>0</v>
      </c>
      <c r="J33" s="109"/>
      <c r="K33" s="109"/>
      <c r="L33" s="109">
        <f t="shared" si="0"/>
        <v>0</v>
      </c>
      <c r="M33" s="110">
        <f>F33*G33</f>
        <v>0</v>
      </c>
      <c r="N33" s="109">
        <f t="shared" si="1"/>
        <v>0</v>
      </c>
      <c r="O33" s="109">
        <f t="shared" si="2"/>
        <v>0</v>
      </c>
      <c r="P33" s="109">
        <f t="shared" si="3"/>
        <v>0</v>
      </c>
      <c r="Q33" s="111">
        <f t="shared" si="4"/>
        <v>0</v>
      </c>
    </row>
    <row r="34" spans="1:17" s="137" customFormat="1" ht="13.5" thickBot="1">
      <c r="A34" s="130"/>
      <c r="B34" s="131"/>
      <c r="C34" s="132"/>
      <c r="D34" s="133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</row>
    <row r="35" spans="1:17" s="147" customFormat="1" ht="13.5" thickTop="1">
      <c r="A35" s="138"/>
      <c r="B35" s="139"/>
      <c r="C35" s="140"/>
      <c r="D35" s="141" t="s">
        <v>43</v>
      </c>
      <c r="E35" s="142"/>
      <c r="F35" s="143"/>
      <c r="G35" s="143"/>
      <c r="H35" s="143"/>
      <c r="I35" s="144"/>
      <c r="J35" s="144"/>
      <c r="K35" s="144"/>
      <c r="L35" s="144"/>
      <c r="M35" s="262">
        <f>SUM(M15:M34)</f>
        <v>0</v>
      </c>
      <c r="N35" s="145">
        <f>SUM(N15:N34)</f>
        <v>0</v>
      </c>
      <c r="O35" s="145">
        <f>SUM(O15:O34)</f>
        <v>0</v>
      </c>
      <c r="P35" s="145">
        <f>SUM(P15:P34)</f>
        <v>0</v>
      </c>
      <c r="Q35" s="146">
        <f>SUM(N35:P35)</f>
        <v>0</v>
      </c>
    </row>
    <row r="36" spans="1:17" s="159" customFormat="1" ht="12.75">
      <c r="A36" s="148"/>
      <c r="B36" s="149"/>
      <c r="C36" s="150"/>
      <c r="D36" s="151" t="s">
        <v>164</v>
      </c>
      <c r="E36" s="152"/>
      <c r="F36" s="153" t="s">
        <v>159</v>
      </c>
      <c r="G36" s="154"/>
      <c r="H36" s="154"/>
      <c r="I36" s="155"/>
      <c r="J36" s="155"/>
      <c r="K36" s="155"/>
      <c r="L36" s="155"/>
      <c r="M36" s="156"/>
      <c r="N36" s="157"/>
      <c r="O36" s="157" t="e">
        <f>ROUNDUP(O35*F36,2)</f>
        <v>#VALUE!</v>
      </c>
      <c r="P36" s="157"/>
      <c r="Q36" s="158" t="e">
        <f>SUM(N36:P36)</f>
        <v>#VALUE!</v>
      </c>
    </row>
    <row r="37" spans="1:17" s="159" customFormat="1" ht="12.75">
      <c r="A37" s="160"/>
      <c r="B37" s="161"/>
      <c r="C37" s="162"/>
      <c r="D37" s="163" t="s">
        <v>154</v>
      </c>
      <c r="E37" s="164"/>
      <c r="F37" s="165"/>
      <c r="G37" s="166"/>
      <c r="H37" s="166"/>
      <c r="I37" s="167"/>
      <c r="J37" s="167"/>
      <c r="K37" s="167"/>
      <c r="L37" s="167"/>
      <c r="M37" s="168"/>
      <c r="N37" s="169">
        <f>SUM(N35:N36)</f>
        <v>0</v>
      </c>
      <c r="O37" s="169" t="e">
        <f>SUM(O35:O36)</f>
        <v>#VALUE!</v>
      </c>
      <c r="P37" s="169">
        <f>SUM(P35:P36)</f>
        <v>0</v>
      </c>
      <c r="Q37" s="170" t="e">
        <f>SUM(Q35:Q36)</f>
        <v>#VALUE!</v>
      </c>
    </row>
    <row r="38" ht="13.5" hidden="1" thickTop="1">
      <c r="N38" s="215"/>
    </row>
    <row r="39" spans="4:7" ht="13.5" hidden="1" thickTop="1">
      <c r="D39" s="216" t="s">
        <v>44</v>
      </c>
      <c r="G39" s="217" t="s">
        <v>45</v>
      </c>
    </row>
    <row r="40" ht="13.5" hidden="1" thickTop="1">
      <c r="I40" s="214" t="s">
        <v>46</v>
      </c>
    </row>
    <row r="41" ht="13.5" hidden="1" thickTop="1">
      <c r="D41" s="218"/>
    </row>
    <row r="42" ht="13.5" hidden="1" thickTop="1">
      <c r="G42" s="217" t="s">
        <v>47</v>
      </c>
    </row>
    <row r="43" ht="13.5" hidden="1" thickTop="1">
      <c r="I43" s="214" t="s">
        <v>48</v>
      </c>
    </row>
    <row r="44" ht="13.5" hidden="1" thickTop="1"/>
    <row r="45" spans="4:6" ht="13.5" hidden="1" thickTop="1">
      <c r="D45" s="216" t="s">
        <v>49</v>
      </c>
      <c r="F45" s="214" t="s">
        <v>50</v>
      </c>
    </row>
    <row r="46" ht="13.5" hidden="1" thickTop="1"/>
  </sheetData>
  <sheetProtection/>
  <mergeCells count="22">
    <mergeCell ref="C26:D26"/>
    <mergeCell ref="C29:D29"/>
    <mergeCell ref="M11:M12"/>
    <mergeCell ref="N11:N12"/>
    <mergeCell ref="O11:O12"/>
    <mergeCell ref="J11:J12"/>
    <mergeCell ref="K11:K12"/>
    <mergeCell ref="L11:L12"/>
    <mergeCell ref="C18:D18"/>
    <mergeCell ref="E10:E12"/>
    <mergeCell ref="F10:F12"/>
    <mergeCell ref="G10:G12"/>
    <mergeCell ref="H10:H12"/>
    <mergeCell ref="I10:L10"/>
    <mergeCell ref="I11:I12"/>
    <mergeCell ref="A2:O2"/>
    <mergeCell ref="A8:H8"/>
    <mergeCell ref="P11:P12"/>
    <mergeCell ref="C13:D13"/>
    <mergeCell ref="M10:P10"/>
    <mergeCell ref="A4:Q4"/>
    <mergeCell ref="A3:Q3"/>
  </mergeCells>
  <printOptions horizontalCentered="1"/>
  <pageMargins left="0.2362204724409449" right="0.2362204724409449" top="0.7480314960629921" bottom="0.56" header="0.31496062992125984" footer="0.31496062992125984"/>
  <pageSetup fitToHeight="2" fitToWidth="1" horizontalDpi="300" verticalDpi="300" orientation="landscape" paperSize="9" scale="78" r:id="rId1"/>
  <headerFooter>
    <oddHeader>&amp;R&amp;F</oddHeader>
    <oddFooter>&amp;L&amp;A&amp;RLapa &amp;P no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7"/>
  <sheetViews>
    <sheetView showZeros="0" zoomScalePageLayoutView="0" workbookViewId="0" topLeftCell="A1">
      <pane xSplit="6" ySplit="14" topLeftCell="G27" activePane="bottomRight" state="frozen"/>
      <selection pane="topLeft" activeCell="R1" sqref="R1:IV16384"/>
      <selection pane="topRight" activeCell="R1" sqref="R1:IV16384"/>
      <selection pane="bottomLeft" activeCell="R1" sqref="R1:IV16384"/>
      <selection pane="bottomRight" activeCell="D45" sqref="D45"/>
    </sheetView>
  </sheetViews>
  <sheetFormatPr defaultColWidth="9.140625" defaultRowHeight="12.75"/>
  <cols>
    <col min="1" max="1" width="6.57421875" style="335" customWidth="1"/>
    <col min="2" max="2" width="6.57421875" style="275" customWidth="1"/>
    <col min="3" max="3" width="8.57421875" style="275" customWidth="1"/>
    <col min="4" max="4" width="45.57421875" style="275" customWidth="1"/>
    <col min="5" max="5" width="6.140625" style="282" customWidth="1"/>
    <col min="6" max="8" width="7.7109375" style="335" customWidth="1"/>
    <col min="9" max="12" width="8.421875" style="335" customWidth="1"/>
    <col min="13" max="13" width="9.28125" style="335" customWidth="1"/>
    <col min="14" max="16" width="11.140625" style="335" customWidth="1"/>
    <col min="17" max="17" width="13.00390625" style="336" customWidth="1"/>
    <col min="18" max="16384" width="9.140625" style="275" customWidth="1"/>
  </cols>
  <sheetData>
    <row r="1" spans="1:15" s="338" customFormat="1" ht="18.75">
      <c r="A1" s="346"/>
      <c r="D1" s="439"/>
      <c r="M1" s="347" t="s">
        <v>143</v>
      </c>
      <c r="N1" s="348"/>
      <c r="O1" s="348"/>
    </row>
    <row r="2" spans="1:15" s="338" customFormat="1" ht="12.75">
      <c r="A2" s="376" t="s">
        <v>150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1:15" s="338" customFormat="1" ht="15.75">
      <c r="A3" s="377" t="s">
        <v>153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1:15" s="338" customFormat="1" ht="18" customHeight="1">
      <c r="A4" s="440" t="s">
        <v>106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2" s="338" customFormat="1" ht="15.75">
      <c r="A5" s="341" t="s">
        <v>161</v>
      </c>
      <c r="B5" s="349"/>
    </row>
    <row r="6" spans="1:4" s="338" customFormat="1" ht="15.75">
      <c r="A6" s="341" t="s">
        <v>0</v>
      </c>
      <c r="B6" s="349"/>
      <c r="D6" s="343" t="s">
        <v>86</v>
      </c>
    </row>
    <row r="7" spans="1:8" s="338" customFormat="1" ht="15">
      <c r="A7" s="341" t="s">
        <v>160</v>
      </c>
      <c r="B7" s="341"/>
      <c r="C7" s="343"/>
      <c r="D7" s="343"/>
      <c r="E7" s="343"/>
      <c r="F7" s="343"/>
      <c r="G7" s="343"/>
      <c r="H7" s="343"/>
    </row>
    <row r="8" spans="1:8" s="338" customFormat="1" ht="15">
      <c r="A8" s="352" t="s">
        <v>148</v>
      </c>
      <c r="B8" s="353"/>
      <c r="C8" s="353"/>
      <c r="D8" s="353"/>
      <c r="E8" s="353"/>
      <c r="F8" s="353"/>
      <c r="G8" s="353"/>
      <c r="H8" s="353"/>
    </row>
    <row r="9" spans="1:17" s="265" customFormat="1" ht="12.75">
      <c r="A9" s="267"/>
      <c r="B9" s="246"/>
      <c r="C9" s="246"/>
      <c r="D9" s="246"/>
      <c r="E9" s="263"/>
      <c r="F9" s="264"/>
      <c r="G9" s="264"/>
      <c r="H9" s="264"/>
      <c r="J9" s="264"/>
      <c r="K9" s="264"/>
      <c r="L9" s="264"/>
      <c r="M9" s="264"/>
      <c r="N9" s="264"/>
      <c r="P9" s="268"/>
      <c r="Q9" s="269"/>
    </row>
    <row r="10" spans="1:17" s="265" customFormat="1" ht="12.75">
      <c r="A10" s="267"/>
      <c r="B10" s="246"/>
      <c r="C10" s="271"/>
      <c r="D10" s="272"/>
      <c r="E10" s="263"/>
      <c r="F10" s="264"/>
      <c r="G10" s="264"/>
      <c r="H10" s="264"/>
      <c r="I10" s="264"/>
      <c r="J10" s="264"/>
      <c r="K10" s="264"/>
      <c r="L10" s="264"/>
      <c r="M10" s="264"/>
      <c r="N10" s="264"/>
      <c r="P10" s="273" t="s">
        <v>16</v>
      </c>
      <c r="Q10" s="270">
        <f>Q48</f>
        <v>0</v>
      </c>
    </row>
    <row r="11" spans="1:17" s="265" customFormat="1" ht="9" customHeight="1">
      <c r="A11" s="267"/>
      <c r="B11" s="246"/>
      <c r="C11" s="246"/>
      <c r="D11" s="246"/>
      <c r="E11" s="263"/>
      <c r="F11" s="264"/>
      <c r="G11" s="264"/>
      <c r="H11" s="264"/>
      <c r="I11" s="264"/>
      <c r="J11" s="264"/>
      <c r="K11" s="264"/>
      <c r="L11" s="264"/>
      <c r="M11" s="264"/>
      <c r="N11" s="264"/>
      <c r="O11" s="273"/>
      <c r="P11" s="274"/>
      <c r="Q11" s="270"/>
    </row>
    <row r="12" spans="1:17" s="265" customFormat="1" ht="11.25" customHeight="1">
      <c r="A12" s="276"/>
      <c r="B12" s="277"/>
      <c r="C12" s="278"/>
      <c r="D12" s="279"/>
      <c r="E12" s="430" t="s">
        <v>17</v>
      </c>
      <c r="F12" s="433" t="s">
        <v>18</v>
      </c>
      <c r="G12" s="436" t="s">
        <v>19</v>
      </c>
      <c r="H12" s="436" t="s">
        <v>20</v>
      </c>
      <c r="I12" s="422" t="s">
        <v>21</v>
      </c>
      <c r="J12" s="423"/>
      <c r="K12" s="423"/>
      <c r="L12" s="424"/>
      <c r="M12" s="422" t="s">
        <v>22</v>
      </c>
      <c r="N12" s="423"/>
      <c r="O12" s="423"/>
      <c r="P12" s="424"/>
      <c r="Q12" s="280"/>
    </row>
    <row r="13" spans="1:17" s="265" customFormat="1" ht="12.75" customHeight="1">
      <c r="A13" s="281" t="s">
        <v>1</v>
      </c>
      <c r="B13" s="282" t="s">
        <v>23</v>
      </c>
      <c r="C13" s="283"/>
      <c r="D13" s="284" t="s">
        <v>51</v>
      </c>
      <c r="E13" s="431"/>
      <c r="F13" s="434" t="s">
        <v>18</v>
      </c>
      <c r="G13" s="437"/>
      <c r="H13" s="437"/>
      <c r="I13" s="425" t="s">
        <v>25</v>
      </c>
      <c r="J13" s="425" t="s">
        <v>26</v>
      </c>
      <c r="K13" s="425" t="s">
        <v>27</v>
      </c>
      <c r="L13" s="425" t="s">
        <v>28</v>
      </c>
      <c r="M13" s="425" t="s">
        <v>29</v>
      </c>
      <c r="N13" s="425" t="s">
        <v>25</v>
      </c>
      <c r="O13" s="425" t="s">
        <v>26</v>
      </c>
      <c r="P13" s="425" t="s">
        <v>27</v>
      </c>
      <c r="Q13" s="285" t="s">
        <v>30</v>
      </c>
    </row>
    <row r="14" spans="1:17" s="265" customFormat="1" ht="12.75">
      <c r="A14" s="286"/>
      <c r="B14" s="287"/>
      <c r="C14" s="288"/>
      <c r="D14" s="289"/>
      <c r="E14" s="432"/>
      <c r="F14" s="435"/>
      <c r="G14" s="438"/>
      <c r="H14" s="438"/>
      <c r="I14" s="426"/>
      <c r="J14" s="426"/>
      <c r="K14" s="426"/>
      <c r="L14" s="426"/>
      <c r="M14" s="426"/>
      <c r="N14" s="426"/>
      <c r="O14" s="426"/>
      <c r="P14" s="426"/>
      <c r="Q14" s="290"/>
    </row>
    <row r="15" spans="1:17" s="296" customFormat="1" ht="9" customHeight="1">
      <c r="A15" s="291">
        <v>1</v>
      </c>
      <c r="B15" s="292">
        <v>2</v>
      </c>
      <c r="C15" s="427">
        <v>3</v>
      </c>
      <c r="D15" s="428"/>
      <c r="E15" s="293">
        <v>4</v>
      </c>
      <c r="F15" s="293">
        <v>5</v>
      </c>
      <c r="G15" s="293">
        <v>6</v>
      </c>
      <c r="H15" s="293">
        <v>7</v>
      </c>
      <c r="I15" s="293">
        <v>8</v>
      </c>
      <c r="J15" s="293">
        <v>9</v>
      </c>
      <c r="K15" s="293">
        <v>10</v>
      </c>
      <c r="L15" s="293">
        <v>11</v>
      </c>
      <c r="M15" s="294">
        <v>12</v>
      </c>
      <c r="N15" s="293">
        <v>13</v>
      </c>
      <c r="O15" s="293">
        <v>14</v>
      </c>
      <c r="P15" s="293">
        <v>15</v>
      </c>
      <c r="Q15" s="295">
        <v>16</v>
      </c>
    </row>
    <row r="16" spans="1:17" s="265" customFormat="1" ht="12.75">
      <c r="A16" s="297"/>
      <c r="B16" s="298"/>
      <c r="C16" s="299"/>
      <c r="D16" s="299"/>
      <c r="E16" s="300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2"/>
    </row>
    <row r="17" spans="1:17" s="256" customFormat="1" ht="12.75" customHeight="1">
      <c r="A17" s="34">
        <v>1</v>
      </c>
      <c r="B17" s="35"/>
      <c r="C17" s="303" t="s">
        <v>107</v>
      </c>
      <c r="D17" s="303"/>
      <c r="E17" s="250" t="s">
        <v>42</v>
      </c>
      <c r="F17" s="253">
        <v>23.4</v>
      </c>
      <c r="G17" s="253"/>
      <c r="H17" s="253"/>
      <c r="I17" s="253">
        <f>G17*H17</f>
        <v>0</v>
      </c>
      <c r="J17" s="253"/>
      <c r="K17" s="253"/>
      <c r="L17" s="253">
        <f>SUM(I17:K17)</f>
        <v>0</v>
      </c>
      <c r="M17" s="253">
        <f>G17*F17</f>
        <v>0</v>
      </c>
      <c r="N17" s="253">
        <f>ROUNDUP(F17*I17,3)</f>
        <v>0</v>
      </c>
      <c r="O17" s="253">
        <f>ROUNDUP(F17*J17,3)</f>
        <v>0</v>
      </c>
      <c r="P17" s="253">
        <f>ROUNDUP(F17*K17,3)</f>
        <v>0</v>
      </c>
      <c r="Q17" s="255">
        <f aca="true" t="shared" si="0" ref="Q17:Q38">SUM(N17:P17)</f>
        <v>0</v>
      </c>
    </row>
    <row r="18" spans="1:17" s="256" customFormat="1" ht="12.75" customHeight="1">
      <c r="A18" s="34">
        <v>2</v>
      </c>
      <c r="B18" s="35"/>
      <c r="C18" s="304" t="s">
        <v>108</v>
      </c>
      <c r="D18" s="304"/>
      <c r="E18" s="250" t="s">
        <v>40</v>
      </c>
      <c r="F18" s="253">
        <v>36.27</v>
      </c>
      <c r="G18" s="253"/>
      <c r="H18" s="253"/>
      <c r="I18" s="253">
        <f aca="true" t="shared" si="1" ref="I18:I38">G18*H18</f>
        <v>0</v>
      </c>
      <c r="J18" s="253"/>
      <c r="K18" s="253"/>
      <c r="L18" s="253">
        <f aca="true" t="shared" si="2" ref="L18:L38">SUM(I18:K18)</f>
        <v>0</v>
      </c>
      <c r="M18" s="253">
        <f>G18*F18</f>
        <v>0</v>
      </c>
      <c r="N18" s="253">
        <f>ROUNDUP(F18*I18,3)</f>
        <v>0</v>
      </c>
      <c r="O18" s="253">
        <f aca="true" t="shared" si="3" ref="O18:O38">ROUNDUP(F18*J18,3)</f>
        <v>0</v>
      </c>
      <c r="P18" s="253">
        <f aca="true" t="shared" si="4" ref="P18:P38">ROUNDUP(F18*K18,3)</f>
        <v>0</v>
      </c>
      <c r="Q18" s="255">
        <f t="shared" si="0"/>
        <v>0</v>
      </c>
    </row>
    <row r="19" spans="1:17" s="256" customFormat="1" ht="12.75" customHeight="1">
      <c r="A19" s="308"/>
      <c r="B19" s="305"/>
      <c r="C19" s="306"/>
      <c r="D19" s="307" t="s">
        <v>135</v>
      </c>
      <c r="E19" s="250" t="s">
        <v>54</v>
      </c>
      <c r="F19" s="253">
        <v>90.68</v>
      </c>
      <c r="G19" s="253"/>
      <c r="H19" s="253"/>
      <c r="I19" s="253">
        <f t="shared" si="1"/>
        <v>0</v>
      </c>
      <c r="J19" s="253"/>
      <c r="K19" s="253"/>
      <c r="L19" s="253">
        <f t="shared" si="2"/>
        <v>0</v>
      </c>
      <c r="M19" s="253">
        <f aca="true" t="shared" si="5" ref="M18:M38">G19*F19</f>
        <v>0</v>
      </c>
      <c r="N19" s="253">
        <f aca="true" t="shared" si="6" ref="N18:N38">ROUNDUP(F19*I19,3)</f>
        <v>0</v>
      </c>
      <c r="O19" s="253">
        <f>ROUNDUP(F19*J19,3)</f>
        <v>0</v>
      </c>
      <c r="P19" s="253">
        <f>ROUNDUP(F19*K19,3)</f>
        <v>0</v>
      </c>
      <c r="Q19" s="255">
        <f>SUM(N19:P19)</f>
        <v>0</v>
      </c>
    </row>
    <row r="20" spans="1:17" s="256" customFormat="1" ht="12.75" customHeight="1">
      <c r="A20" s="34">
        <v>3</v>
      </c>
      <c r="B20" s="35"/>
      <c r="C20" s="304" t="s">
        <v>109</v>
      </c>
      <c r="D20" s="304"/>
      <c r="E20" s="250" t="s">
        <v>40</v>
      </c>
      <c r="F20" s="253">
        <v>36.27</v>
      </c>
      <c r="G20" s="253"/>
      <c r="H20" s="253"/>
      <c r="I20" s="253">
        <f t="shared" si="1"/>
        <v>0</v>
      </c>
      <c r="J20" s="253"/>
      <c r="K20" s="253"/>
      <c r="L20" s="253">
        <f t="shared" si="2"/>
        <v>0</v>
      </c>
      <c r="M20" s="253">
        <f t="shared" si="5"/>
        <v>0</v>
      </c>
      <c r="N20" s="253">
        <f t="shared" si="6"/>
        <v>0</v>
      </c>
      <c r="O20" s="253">
        <f t="shared" si="3"/>
        <v>0</v>
      </c>
      <c r="P20" s="253">
        <f t="shared" si="4"/>
        <v>0</v>
      </c>
      <c r="Q20" s="255">
        <f t="shared" si="0"/>
        <v>0</v>
      </c>
    </row>
    <row r="21" spans="1:17" s="256" customFormat="1" ht="12.75" customHeight="1">
      <c r="A21" s="308"/>
      <c r="B21" s="305"/>
      <c r="C21" s="306"/>
      <c r="D21" s="307" t="s">
        <v>110</v>
      </c>
      <c r="E21" s="250" t="s">
        <v>40</v>
      </c>
      <c r="F21" s="253">
        <v>39.9</v>
      </c>
      <c r="G21" s="253"/>
      <c r="H21" s="253"/>
      <c r="I21" s="253">
        <f t="shared" si="1"/>
        <v>0</v>
      </c>
      <c r="J21" s="253"/>
      <c r="K21" s="253"/>
      <c r="L21" s="253">
        <f t="shared" si="2"/>
        <v>0</v>
      </c>
      <c r="M21" s="253">
        <f t="shared" si="5"/>
        <v>0</v>
      </c>
      <c r="N21" s="253">
        <f t="shared" si="6"/>
        <v>0</v>
      </c>
      <c r="O21" s="253">
        <f t="shared" si="3"/>
        <v>0</v>
      </c>
      <c r="P21" s="253">
        <f t="shared" si="4"/>
        <v>0</v>
      </c>
      <c r="Q21" s="255">
        <f t="shared" si="0"/>
        <v>0</v>
      </c>
    </row>
    <row r="22" spans="1:17" s="256" customFormat="1" ht="12.75" customHeight="1">
      <c r="A22" s="308"/>
      <c r="B22" s="305"/>
      <c r="C22" s="306"/>
      <c r="D22" s="307" t="s">
        <v>111</v>
      </c>
      <c r="E22" s="250" t="s">
        <v>133</v>
      </c>
      <c r="F22" s="253">
        <v>35</v>
      </c>
      <c r="G22" s="253"/>
      <c r="H22" s="253"/>
      <c r="I22" s="253">
        <f t="shared" si="1"/>
        <v>0</v>
      </c>
      <c r="J22" s="253"/>
      <c r="K22" s="253"/>
      <c r="L22" s="253">
        <f t="shared" si="2"/>
        <v>0</v>
      </c>
      <c r="M22" s="253">
        <f t="shared" si="5"/>
        <v>0</v>
      </c>
      <c r="N22" s="253">
        <f t="shared" si="6"/>
        <v>0</v>
      </c>
      <c r="O22" s="253">
        <f t="shared" si="3"/>
        <v>0</v>
      </c>
      <c r="P22" s="253">
        <f t="shared" si="4"/>
        <v>0</v>
      </c>
      <c r="Q22" s="255">
        <f t="shared" si="0"/>
        <v>0</v>
      </c>
    </row>
    <row r="23" spans="1:17" s="256" customFormat="1" ht="12.75" customHeight="1">
      <c r="A23" s="308"/>
      <c r="B23" s="305"/>
      <c r="C23" s="306"/>
      <c r="D23" s="307" t="s">
        <v>134</v>
      </c>
      <c r="E23" s="250" t="s">
        <v>54</v>
      </c>
      <c r="F23" s="253">
        <v>124</v>
      </c>
      <c r="G23" s="253"/>
      <c r="H23" s="253"/>
      <c r="I23" s="253">
        <f t="shared" si="1"/>
        <v>0</v>
      </c>
      <c r="J23" s="253"/>
      <c r="K23" s="253"/>
      <c r="L23" s="253">
        <f t="shared" si="2"/>
        <v>0</v>
      </c>
      <c r="M23" s="253">
        <f t="shared" si="5"/>
        <v>0</v>
      </c>
      <c r="N23" s="253">
        <f t="shared" si="6"/>
        <v>0</v>
      </c>
      <c r="O23" s="253">
        <f t="shared" si="3"/>
        <v>0</v>
      </c>
      <c r="P23" s="253">
        <f t="shared" si="4"/>
        <v>0</v>
      </c>
      <c r="Q23" s="255">
        <f t="shared" si="0"/>
        <v>0</v>
      </c>
    </row>
    <row r="24" spans="1:17" s="256" customFormat="1" ht="12.75" customHeight="1">
      <c r="A24" s="34">
        <v>4</v>
      </c>
      <c r="B24" s="35"/>
      <c r="C24" s="304" t="s">
        <v>130</v>
      </c>
      <c r="D24" s="304"/>
      <c r="E24" s="250" t="s">
        <v>40</v>
      </c>
      <c r="F24" s="253">
        <v>11.7</v>
      </c>
      <c r="G24" s="253"/>
      <c r="H24" s="253"/>
      <c r="I24" s="253">
        <f t="shared" si="1"/>
        <v>0</v>
      </c>
      <c r="J24" s="253"/>
      <c r="K24" s="253"/>
      <c r="L24" s="253">
        <f t="shared" si="2"/>
        <v>0</v>
      </c>
      <c r="M24" s="253">
        <f t="shared" si="5"/>
        <v>0</v>
      </c>
      <c r="N24" s="253">
        <f t="shared" si="6"/>
        <v>0</v>
      </c>
      <c r="O24" s="253">
        <f t="shared" si="3"/>
        <v>0</v>
      </c>
      <c r="P24" s="253">
        <f t="shared" si="4"/>
        <v>0</v>
      </c>
      <c r="Q24" s="255">
        <f t="shared" si="0"/>
        <v>0</v>
      </c>
    </row>
    <row r="25" spans="1:17" s="256" customFormat="1" ht="12.75" customHeight="1">
      <c r="A25" s="308"/>
      <c r="B25" s="305"/>
      <c r="C25" s="306"/>
      <c r="D25" s="307" t="s">
        <v>69</v>
      </c>
      <c r="E25" s="250" t="s">
        <v>54</v>
      </c>
      <c r="F25" s="253">
        <v>71</v>
      </c>
      <c r="G25" s="253"/>
      <c r="H25" s="253"/>
      <c r="I25" s="253">
        <f t="shared" si="1"/>
        <v>0</v>
      </c>
      <c r="J25" s="253"/>
      <c r="K25" s="253"/>
      <c r="L25" s="253">
        <f t="shared" si="2"/>
        <v>0</v>
      </c>
      <c r="M25" s="253">
        <f t="shared" si="5"/>
        <v>0</v>
      </c>
      <c r="N25" s="253">
        <f t="shared" si="6"/>
        <v>0</v>
      </c>
      <c r="O25" s="253">
        <f t="shared" si="3"/>
        <v>0</v>
      </c>
      <c r="P25" s="253">
        <f t="shared" si="4"/>
        <v>0</v>
      </c>
      <c r="Q25" s="255">
        <f t="shared" si="0"/>
        <v>0</v>
      </c>
    </row>
    <row r="26" spans="1:17" s="256" customFormat="1" ht="12.75" customHeight="1">
      <c r="A26" s="308"/>
      <c r="B26" s="305"/>
      <c r="C26" s="306"/>
      <c r="D26" s="307" t="s">
        <v>70</v>
      </c>
      <c r="E26" s="250" t="s">
        <v>40</v>
      </c>
      <c r="F26" s="253">
        <v>14</v>
      </c>
      <c r="G26" s="253"/>
      <c r="H26" s="253"/>
      <c r="I26" s="253">
        <f t="shared" si="1"/>
        <v>0</v>
      </c>
      <c r="J26" s="253"/>
      <c r="K26" s="253"/>
      <c r="L26" s="253">
        <f t="shared" si="2"/>
        <v>0</v>
      </c>
      <c r="M26" s="253">
        <f t="shared" si="5"/>
        <v>0</v>
      </c>
      <c r="N26" s="253">
        <f t="shared" si="6"/>
        <v>0</v>
      </c>
      <c r="O26" s="253">
        <f t="shared" si="3"/>
        <v>0</v>
      </c>
      <c r="P26" s="253">
        <f t="shared" si="4"/>
        <v>0</v>
      </c>
      <c r="Q26" s="255">
        <f t="shared" si="0"/>
        <v>0</v>
      </c>
    </row>
    <row r="27" spans="1:17" s="112" customFormat="1" ht="12.75" customHeight="1">
      <c r="A27" s="107">
        <v>5</v>
      </c>
      <c r="B27" s="113"/>
      <c r="C27" s="114" t="s">
        <v>112</v>
      </c>
      <c r="D27" s="114"/>
      <c r="E27" s="115" t="s">
        <v>53</v>
      </c>
      <c r="F27" s="109">
        <v>11.7</v>
      </c>
      <c r="G27" s="109"/>
      <c r="H27" s="109"/>
      <c r="I27" s="253">
        <f t="shared" si="1"/>
        <v>0</v>
      </c>
      <c r="J27" s="109"/>
      <c r="K27" s="109"/>
      <c r="L27" s="253">
        <f t="shared" si="2"/>
        <v>0</v>
      </c>
      <c r="M27" s="253">
        <f t="shared" si="5"/>
        <v>0</v>
      </c>
      <c r="N27" s="109">
        <f t="shared" si="6"/>
        <v>0</v>
      </c>
      <c r="O27" s="109">
        <f t="shared" si="3"/>
        <v>0</v>
      </c>
      <c r="P27" s="109">
        <f t="shared" si="4"/>
        <v>0</v>
      </c>
      <c r="Q27" s="255">
        <f t="shared" si="0"/>
        <v>0</v>
      </c>
    </row>
    <row r="28" spans="1:17" s="112" customFormat="1" ht="12.75" customHeight="1">
      <c r="A28" s="309"/>
      <c r="B28" s="257"/>
      <c r="C28" s="258"/>
      <c r="D28" s="259" t="s">
        <v>113</v>
      </c>
      <c r="E28" s="115" t="s">
        <v>54</v>
      </c>
      <c r="F28" s="109">
        <v>141</v>
      </c>
      <c r="G28" s="109"/>
      <c r="H28" s="109"/>
      <c r="I28" s="253">
        <f t="shared" si="1"/>
        <v>0</v>
      </c>
      <c r="J28" s="109"/>
      <c r="K28" s="109"/>
      <c r="L28" s="253">
        <f t="shared" si="2"/>
        <v>0</v>
      </c>
      <c r="M28" s="253">
        <f t="shared" si="5"/>
        <v>0</v>
      </c>
      <c r="N28" s="109">
        <f t="shared" si="6"/>
        <v>0</v>
      </c>
      <c r="O28" s="109">
        <f t="shared" si="3"/>
        <v>0</v>
      </c>
      <c r="P28" s="109">
        <f t="shared" si="4"/>
        <v>0</v>
      </c>
      <c r="Q28" s="255">
        <f t="shared" si="0"/>
        <v>0</v>
      </c>
    </row>
    <row r="29" spans="1:17" s="112" customFormat="1" ht="12.75" customHeight="1">
      <c r="A29" s="107">
        <v>6</v>
      </c>
      <c r="B29" s="113"/>
      <c r="C29" s="114" t="s">
        <v>114</v>
      </c>
      <c r="D29" s="114"/>
      <c r="E29" s="115" t="s">
        <v>53</v>
      </c>
      <c r="F29" s="109">
        <v>11.7</v>
      </c>
      <c r="G29" s="109"/>
      <c r="H29" s="109"/>
      <c r="I29" s="253">
        <f t="shared" si="1"/>
        <v>0</v>
      </c>
      <c r="J29" s="109"/>
      <c r="K29" s="109"/>
      <c r="L29" s="253">
        <f t="shared" si="2"/>
        <v>0</v>
      </c>
      <c r="M29" s="253">
        <f t="shared" si="5"/>
        <v>0</v>
      </c>
      <c r="N29" s="109">
        <f t="shared" si="6"/>
        <v>0</v>
      </c>
      <c r="O29" s="109">
        <f t="shared" si="3"/>
        <v>0</v>
      </c>
      <c r="P29" s="109">
        <f t="shared" si="4"/>
        <v>0</v>
      </c>
      <c r="Q29" s="255">
        <f t="shared" si="0"/>
        <v>0</v>
      </c>
    </row>
    <row r="30" spans="1:17" s="112" customFormat="1" ht="12.75" customHeight="1">
      <c r="A30" s="261"/>
      <c r="B30" s="257"/>
      <c r="C30" s="258"/>
      <c r="D30" s="259" t="s">
        <v>115</v>
      </c>
      <c r="E30" s="115" t="s">
        <v>116</v>
      </c>
      <c r="F30" s="109">
        <v>3.51</v>
      </c>
      <c r="G30" s="109"/>
      <c r="H30" s="109"/>
      <c r="I30" s="253">
        <f t="shared" si="1"/>
        <v>0</v>
      </c>
      <c r="J30" s="109"/>
      <c r="K30" s="109"/>
      <c r="L30" s="253">
        <f t="shared" si="2"/>
        <v>0</v>
      </c>
      <c r="M30" s="253">
        <f t="shared" si="5"/>
        <v>0</v>
      </c>
      <c r="N30" s="109">
        <f t="shared" si="6"/>
        <v>0</v>
      </c>
      <c r="O30" s="109">
        <f t="shared" si="3"/>
        <v>0</v>
      </c>
      <c r="P30" s="109">
        <f t="shared" si="4"/>
        <v>0</v>
      </c>
      <c r="Q30" s="255">
        <f t="shared" si="0"/>
        <v>0</v>
      </c>
    </row>
    <row r="31" spans="1:17" s="112" customFormat="1" ht="12.75" customHeight="1">
      <c r="A31" s="261"/>
      <c r="B31" s="257"/>
      <c r="C31" s="258"/>
      <c r="D31" s="259" t="s">
        <v>117</v>
      </c>
      <c r="E31" s="115" t="s">
        <v>116</v>
      </c>
      <c r="F31" s="109">
        <v>4.68</v>
      </c>
      <c r="G31" s="109"/>
      <c r="H31" s="109"/>
      <c r="I31" s="253">
        <f t="shared" si="1"/>
        <v>0</v>
      </c>
      <c r="J31" s="109"/>
      <c r="K31" s="109"/>
      <c r="L31" s="253">
        <f t="shared" si="2"/>
        <v>0</v>
      </c>
      <c r="M31" s="253">
        <f t="shared" si="5"/>
        <v>0</v>
      </c>
      <c r="N31" s="109">
        <f t="shared" si="6"/>
        <v>0</v>
      </c>
      <c r="O31" s="109">
        <f t="shared" si="3"/>
        <v>0</v>
      </c>
      <c r="P31" s="109">
        <f t="shared" si="4"/>
        <v>0</v>
      </c>
      <c r="Q31" s="255">
        <f t="shared" si="0"/>
        <v>0</v>
      </c>
    </row>
    <row r="32" spans="1:17" s="256" customFormat="1" ht="12.75" customHeight="1">
      <c r="A32" s="34">
        <v>7</v>
      </c>
      <c r="B32" s="35"/>
      <c r="C32" s="303" t="s">
        <v>118</v>
      </c>
      <c r="D32" s="303"/>
      <c r="E32" s="250" t="s">
        <v>42</v>
      </c>
      <c r="F32" s="253">
        <v>29.020000000000003</v>
      </c>
      <c r="G32" s="253"/>
      <c r="H32" s="253"/>
      <c r="I32" s="253">
        <f t="shared" si="1"/>
        <v>0</v>
      </c>
      <c r="J32" s="253"/>
      <c r="K32" s="253"/>
      <c r="L32" s="253">
        <f t="shared" si="2"/>
        <v>0</v>
      </c>
      <c r="M32" s="253">
        <f t="shared" si="5"/>
        <v>0</v>
      </c>
      <c r="N32" s="253">
        <f t="shared" si="6"/>
        <v>0</v>
      </c>
      <c r="O32" s="253">
        <f t="shared" si="3"/>
        <v>0</v>
      </c>
      <c r="P32" s="253">
        <f t="shared" si="4"/>
        <v>0</v>
      </c>
      <c r="Q32" s="255">
        <f t="shared" si="0"/>
        <v>0</v>
      </c>
    </row>
    <row r="33" spans="1:17" s="314" customFormat="1" ht="12.75" customHeight="1">
      <c r="A33" s="310"/>
      <c r="B33" s="311"/>
      <c r="C33" s="312"/>
      <c r="D33" s="313" t="s">
        <v>119</v>
      </c>
      <c r="E33" s="250" t="s">
        <v>42</v>
      </c>
      <c r="F33" s="253">
        <v>23.4</v>
      </c>
      <c r="G33" s="253"/>
      <c r="H33" s="253"/>
      <c r="I33" s="253">
        <f t="shared" si="1"/>
        <v>0</v>
      </c>
      <c r="J33" s="253"/>
      <c r="K33" s="253"/>
      <c r="L33" s="253">
        <f t="shared" si="2"/>
        <v>0</v>
      </c>
      <c r="M33" s="253">
        <f t="shared" si="5"/>
        <v>0</v>
      </c>
      <c r="N33" s="253">
        <f t="shared" si="6"/>
        <v>0</v>
      </c>
      <c r="O33" s="253">
        <f t="shared" si="3"/>
        <v>0</v>
      </c>
      <c r="P33" s="253">
        <f t="shared" si="4"/>
        <v>0</v>
      </c>
      <c r="Q33" s="255">
        <f t="shared" si="0"/>
        <v>0</v>
      </c>
    </row>
    <row r="34" spans="1:17" s="314" customFormat="1" ht="12.75" customHeight="1">
      <c r="A34" s="310"/>
      <c r="B34" s="311"/>
      <c r="C34" s="312"/>
      <c r="D34" s="313" t="s">
        <v>120</v>
      </c>
      <c r="E34" s="250" t="s">
        <v>42</v>
      </c>
      <c r="F34" s="253">
        <v>5.62</v>
      </c>
      <c r="G34" s="253"/>
      <c r="H34" s="253"/>
      <c r="I34" s="253">
        <f t="shared" si="1"/>
        <v>0</v>
      </c>
      <c r="J34" s="253"/>
      <c r="K34" s="253"/>
      <c r="L34" s="253">
        <f t="shared" si="2"/>
        <v>0</v>
      </c>
      <c r="M34" s="253">
        <f t="shared" si="5"/>
        <v>0</v>
      </c>
      <c r="N34" s="253">
        <f t="shared" si="6"/>
        <v>0</v>
      </c>
      <c r="O34" s="253">
        <f t="shared" si="3"/>
        <v>0</v>
      </c>
      <c r="P34" s="253">
        <f t="shared" si="4"/>
        <v>0</v>
      </c>
      <c r="Q34" s="255">
        <f t="shared" si="0"/>
        <v>0</v>
      </c>
    </row>
    <row r="35" spans="1:17" s="316" customFormat="1" ht="11.25">
      <c r="A35" s="34">
        <v>8</v>
      </c>
      <c r="B35" s="315"/>
      <c r="C35" s="429" t="s">
        <v>121</v>
      </c>
      <c r="D35" s="429"/>
      <c r="E35" s="252" t="s">
        <v>52</v>
      </c>
      <c r="F35" s="253">
        <v>23.4</v>
      </c>
      <c r="G35" s="253"/>
      <c r="H35" s="253"/>
      <c r="I35" s="253">
        <f t="shared" si="1"/>
        <v>0</v>
      </c>
      <c r="J35" s="253"/>
      <c r="K35" s="253"/>
      <c r="L35" s="253">
        <f t="shared" si="2"/>
        <v>0</v>
      </c>
      <c r="M35" s="253">
        <f t="shared" si="5"/>
        <v>0</v>
      </c>
      <c r="N35" s="253">
        <f t="shared" si="6"/>
        <v>0</v>
      </c>
      <c r="O35" s="253">
        <f t="shared" si="3"/>
        <v>0</v>
      </c>
      <c r="P35" s="253">
        <f t="shared" si="4"/>
        <v>0</v>
      </c>
      <c r="Q35" s="255">
        <f t="shared" si="0"/>
        <v>0</v>
      </c>
    </row>
    <row r="36" spans="1:17" s="314" customFormat="1" ht="12.75" customHeight="1">
      <c r="A36" s="310"/>
      <c r="B36" s="311"/>
      <c r="C36" s="312"/>
      <c r="D36" s="313" t="s">
        <v>122</v>
      </c>
      <c r="E36" s="250" t="s">
        <v>42</v>
      </c>
      <c r="F36" s="253">
        <v>1.17</v>
      </c>
      <c r="G36" s="253"/>
      <c r="H36" s="253"/>
      <c r="I36" s="253">
        <f t="shared" si="1"/>
        <v>0</v>
      </c>
      <c r="J36" s="253"/>
      <c r="K36" s="253"/>
      <c r="L36" s="253">
        <f t="shared" si="2"/>
        <v>0</v>
      </c>
      <c r="M36" s="253">
        <f t="shared" si="5"/>
        <v>0</v>
      </c>
      <c r="N36" s="253">
        <f t="shared" si="6"/>
        <v>0</v>
      </c>
      <c r="O36" s="253">
        <f t="shared" si="3"/>
        <v>0</v>
      </c>
      <c r="P36" s="253">
        <f t="shared" si="4"/>
        <v>0</v>
      </c>
      <c r="Q36" s="255">
        <f t="shared" si="0"/>
        <v>0</v>
      </c>
    </row>
    <row r="37" spans="1:17" s="314" customFormat="1" ht="12.75" customHeight="1">
      <c r="A37" s="310"/>
      <c r="B37" s="311"/>
      <c r="C37" s="312"/>
      <c r="D37" s="313" t="s">
        <v>123</v>
      </c>
      <c r="E37" s="250" t="s">
        <v>42</v>
      </c>
      <c r="F37" s="253">
        <v>1.41</v>
      </c>
      <c r="G37" s="253"/>
      <c r="H37" s="253"/>
      <c r="I37" s="253">
        <f t="shared" si="1"/>
        <v>0</v>
      </c>
      <c r="J37" s="253"/>
      <c r="K37" s="253"/>
      <c r="L37" s="253">
        <f t="shared" si="2"/>
        <v>0</v>
      </c>
      <c r="M37" s="253">
        <f t="shared" si="5"/>
        <v>0</v>
      </c>
      <c r="N37" s="253">
        <f t="shared" si="6"/>
        <v>0</v>
      </c>
      <c r="O37" s="253">
        <f t="shared" si="3"/>
        <v>0</v>
      </c>
      <c r="P37" s="253">
        <f t="shared" si="4"/>
        <v>0</v>
      </c>
      <c r="Q37" s="255">
        <f t="shared" si="0"/>
        <v>0</v>
      </c>
    </row>
    <row r="38" spans="1:17" s="314" customFormat="1" ht="12.75" customHeight="1">
      <c r="A38" s="310"/>
      <c r="B38" s="311"/>
      <c r="C38" s="312"/>
      <c r="D38" s="313" t="s">
        <v>124</v>
      </c>
      <c r="E38" s="250" t="s">
        <v>125</v>
      </c>
      <c r="F38" s="253">
        <v>47</v>
      </c>
      <c r="G38" s="253"/>
      <c r="H38" s="253"/>
      <c r="I38" s="253">
        <f t="shared" si="1"/>
        <v>0</v>
      </c>
      <c r="J38" s="253"/>
      <c r="K38" s="253"/>
      <c r="L38" s="253">
        <f t="shared" si="2"/>
        <v>0</v>
      </c>
      <c r="M38" s="253">
        <f t="shared" si="5"/>
        <v>0</v>
      </c>
      <c r="N38" s="253">
        <f t="shared" si="6"/>
        <v>0</v>
      </c>
      <c r="O38" s="253">
        <f t="shared" si="3"/>
        <v>0</v>
      </c>
      <c r="P38" s="253">
        <f t="shared" si="4"/>
        <v>0</v>
      </c>
      <c r="Q38" s="255">
        <f t="shared" si="0"/>
        <v>0</v>
      </c>
    </row>
    <row r="39" spans="1:17" s="324" customFormat="1" ht="13.5" thickBot="1">
      <c r="A39" s="317"/>
      <c r="B39" s="318"/>
      <c r="C39" s="319"/>
      <c r="D39" s="320"/>
      <c r="E39" s="321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3"/>
    </row>
    <row r="40" spans="1:17" s="334" customFormat="1" ht="13.5" thickTop="1">
      <c r="A40" s="325"/>
      <c r="B40" s="326"/>
      <c r="C40" s="327"/>
      <c r="D40" s="328" t="s">
        <v>43</v>
      </c>
      <c r="E40" s="329"/>
      <c r="F40" s="330"/>
      <c r="G40" s="330"/>
      <c r="H40" s="330"/>
      <c r="I40" s="331"/>
      <c r="J40" s="331"/>
      <c r="K40" s="331"/>
      <c r="L40" s="331"/>
      <c r="M40" s="332">
        <f>SUM(M17:M39)</f>
        <v>0</v>
      </c>
      <c r="N40" s="332">
        <f>SUM(N17:N39)</f>
        <v>0</v>
      </c>
      <c r="O40" s="332">
        <f>SUM(O17:O39)</f>
        <v>0</v>
      </c>
      <c r="P40" s="332">
        <f>SUM(P17:P39)</f>
        <v>0</v>
      </c>
      <c r="Q40" s="333">
        <f>SUM(N40:P40)</f>
        <v>0</v>
      </c>
    </row>
    <row r="41" spans="1:17" s="159" customFormat="1" ht="12.75">
      <c r="A41" s="148"/>
      <c r="B41" s="149"/>
      <c r="C41" s="150"/>
      <c r="D41" s="151" t="s">
        <v>164</v>
      </c>
      <c r="E41" s="152"/>
      <c r="F41" s="153" t="s">
        <v>155</v>
      </c>
      <c r="G41" s="154"/>
      <c r="H41" s="154"/>
      <c r="I41" s="155"/>
      <c r="J41" s="155"/>
      <c r="K41" s="155"/>
      <c r="L41" s="155"/>
      <c r="M41" s="156"/>
      <c r="N41" s="157"/>
      <c r="O41" s="157" t="e">
        <f>ROUNDUP(O40*F41,2)</f>
        <v>#VALUE!</v>
      </c>
      <c r="P41" s="157"/>
      <c r="Q41" s="158" t="e">
        <f>SUM(N41:P41)</f>
        <v>#VALUE!</v>
      </c>
    </row>
    <row r="42" spans="1:17" s="159" customFormat="1" ht="12.75">
      <c r="A42" s="160"/>
      <c r="B42" s="161"/>
      <c r="C42" s="162"/>
      <c r="D42" s="163" t="s">
        <v>169</v>
      </c>
      <c r="E42" s="164"/>
      <c r="F42" s="165"/>
      <c r="G42" s="166"/>
      <c r="H42" s="166"/>
      <c r="I42" s="167"/>
      <c r="J42" s="167"/>
      <c r="K42" s="167"/>
      <c r="L42" s="167"/>
      <c r="M42" s="168"/>
      <c r="N42" s="169">
        <f>SUM(N40:N41)</f>
        <v>0</v>
      </c>
      <c r="O42" s="169" t="e">
        <f>SUM(O40:O41)</f>
        <v>#VALUE!</v>
      </c>
      <c r="P42" s="169">
        <f>SUM(P40:P41)</f>
        <v>0</v>
      </c>
      <c r="Q42" s="170" t="e">
        <f>SUM(Q40:Q41)</f>
        <v>#VALUE!</v>
      </c>
    </row>
    <row r="43" spans="1:17" s="159" customFormat="1" ht="12.75">
      <c r="A43" s="171"/>
      <c r="B43" s="172"/>
      <c r="C43" s="173"/>
      <c r="D43" s="174"/>
      <c r="E43" s="175"/>
      <c r="F43" s="176"/>
      <c r="G43" s="177"/>
      <c r="H43" s="177"/>
      <c r="I43" s="178"/>
      <c r="J43" s="178"/>
      <c r="K43" s="178"/>
      <c r="L43" s="178"/>
      <c r="M43" s="179"/>
      <c r="N43" s="180"/>
      <c r="O43" s="180"/>
      <c r="P43" s="180"/>
      <c r="Q43" s="181"/>
    </row>
    <row r="44" spans="1:17" s="159" customFormat="1" ht="12.75">
      <c r="A44" s="171"/>
      <c r="B44" s="172"/>
      <c r="C44" s="173"/>
      <c r="D44" s="174"/>
      <c r="E44" s="175"/>
      <c r="F44" s="176"/>
      <c r="G44" s="177"/>
      <c r="H44" s="177"/>
      <c r="I44" s="178"/>
      <c r="J44" s="178"/>
      <c r="K44" s="178"/>
      <c r="L44" s="178"/>
      <c r="M44" s="179"/>
      <c r="N44" s="180"/>
      <c r="O44" s="180"/>
      <c r="P44" s="180"/>
      <c r="Q44" s="181"/>
    </row>
    <row r="45" spans="1:17" s="159" customFormat="1" ht="12.75">
      <c r="A45" s="182"/>
      <c r="B45" s="183"/>
      <c r="C45" s="184"/>
      <c r="D45" s="185"/>
      <c r="E45" s="186"/>
      <c r="F45" s="187"/>
      <c r="G45" s="154"/>
      <c r="H45" s="154"/>
      <c r="I45" s="188"/>
      <c r="J45" s="188"/>
      <c r="K45" s="188"/>
      <c r="L45" s="188"/>
      <c r="M45" s="189"/>
      <c r="N45" s="190"/>
      <c r="O45" s="190"/>
      <c r="P45" s="190"/>
      <c r="Q45" s="191"/>
    </row>
    <row r="46" spans="1:17" s="159" customFormat="1" ht="12.75">
      <c r="A46" s="192"/>
      <c r="B46" s="193"/>
      <c r="C46" s="194"/>
      <c r="D46" s="63"/>
      <c r="E46" s="195"/>
      <c r="F46" s="165"/>
      <c r="G46" s="166"/>
      <c r="H46" s="166"/>
      <c r="I46" s="196"/>
      <c r="J46" s="196"/>
      <c r="K46" s="196"/>
      <c r="L46" s="196"/>
      <c r="M46" s="197"/>
      <c r="N46" s="198"/>
      <c r="O46" s="198"/>
      <c r="P46" s="198"/>
      <c r="Q46" s="64"/>
    </row>
    <row r="47" spans="1:17" s="159" customFormat="1" ht="12.75">
      <c r="A47" s="171"/>
      <c r="B47" s="172"/>
      <c r="C47" s="173"/>
      <c r="D47" s="174"/>
      <c r="E47" s="175"/>
      <c r="F47" s="176"/>
      <c r="G47" s="177"/>
      <c r="H47" s="177"/>
      <c r="I47" s="178"/>
      <c r="J47" s="178"/>
      <c r="K47" s="178"/>
      <c r="L47" s="178"/>
      <c r="M47" s="179"/>
      <c r="N47" s="180"/>
      <c r="O47" s="180"/>
      <c r="P47" s="180"/>
      <c r="Q47" s="181"/>
    </row>
    <row r="48" spans="1:17" s="137" customFormat="1" ht="13.5" thickBot="1">
      <c r="A48" s="199"/>
      <c r="B48" s="200"/>
      <c r="C48" s="201"/>
      <c r="D48" s="202"/>
      <c r="E48" s="203"/>
      <c r="F48" s="203"/>
      <c r="G48" s="203"/>
      <c r="H48" s="203"/>
      <c r="I48" s="203"/>
      <c r="J48" s="203"/>
      <c r="K48" s="203"/>
      <c r="L48" s="203"/>
      <c r="M48" s="204"/>
      <c r="N48" s="204"/>
      <c r="O48" s="204"/>
      <c r="P48" s="204"/>
      <c r="Q48" s="65"/>
    </row>
    <row r="49" spans="4:7" ht="13.5" hidden="1" thickTop="1">
      <c r="D49" s="336" t="s">
        <v>44</v>
      </c>
      <c r="G49" s="266" t="s">
        <v>45</v>
      </c>
    </row>
    <row r="50" ht="13.5" hidden="1" thickTop="1">
      <c r="I50" s="335" t="s">
        <v>46</v>
      </c>
    </row>
    <row r="51" ht="13.5" hidden="1" thickTop="1">
      <c r="D51" s="337"/>
    </row>
    <row r="52" ht="13.5" hidden="1" thickTop="1">
      <c r="G52" s="266" t="s">
        <v>47</v>
      </c>
    </row>
    <row r="53" ht="13.5" hidden="1" thickTop="1">
      <c r="I53" s="335" t="s">
        <v>48</v>
      </c>
    </row>
    <row r="54" spans="2:17" s="335" customFormat="1" ht="13.5" hidden="1" thickTop="1">
      <c r="B54" s="275"/>
      <c r="C54" s="275"/>
      <c r="D54" s="275"/>
      <c r="E54" s="282"/>
      <c r="Q54" s="336"/>
    </row>
    <row r="55" spans="2:17" s="335" customFormat="1" ht="13.5" hidden="1" thickTop="1">
      <c r="B55" s="275"/>
      <c r="C55" s="275"/>
      <c r="D55" s="336" t="s">
        <v>49</v>
      </c>
      <c r="E55" s="282"/>
      <c r="F55" s="335" t="s">
        <v>50</v>
      </c>
      <c r="Q55" s="336"/>
    </row>
    <row r="56" spans="2:17" s="335" customFormat="1" ht="13.5" hidden="1" thickTop="1">
      <c r="B56" s="275"/>
      <c r="C56" s="275"/>
      <c r="D56" s="275"/>
      <c r="E56" s="282"/>
      <c r="Q56" s="336"/>
    </row>
    <row r="57" spans="2:17" s="335" customFormat="1" ht="13.5" thickTop="1">
      <c r="B57" s="275"/>
      <c r="C57" s="275"/>
      <c r="D57" s="275"/>
      <c r="E57" s="282"/>
      <c r="Q57" s="336"/>
    </row>
  </sheetData>
  <sheetProtection/>
  <mergeCells count="20">
    <mergeCell ref="O13:O14"/>
    <mergeCell ref="P13:P14"/>
    <mergeCell ref="C15:D15"/>
    <mergeCell ref="C35:D35"/>
    <mergeCell ref="E12:E14"/>
    <mergeCell ref="F12:F14"/>
    <mergeCell ref="G12:G14"/>
    <mergeCell ref="H12:H14"/>
    <mergeCell ref="I13:I14"/>
    <mergeCell ref="J13:J14"/>
    <mergeCell ref="K13:K14"/>
    <mergeCell ref="L13:L14"/>
    <mergeCell ref="M13:M14"/>
    <mergeCell ref="N13:N14"/>
    <mergeCell ref="A2:O2"/>
    <mergeCell ref="A3:O3"/>
    <mergeCell ref="A4:O4"/>
    <mergeCell ref="A8:H8"/>
    <mergeCell ref="I12:L12"/>
    <mergeCell ref="M12:P12"/>
  </mergeCells>
  <printOptions horizontalCentered="1"/>
  <pageMargins left="0.2362204724409449" right="0.2362204724409449" top="0.49" bottom="0.2" header="0.31496062992125984" footer="0.2"/>
  <pageSetup fitToHeight="2" fitToWidth="1" horizontalDpi="300" verticalDpi="300" orientation="landscape" paperSize="9" scale="80" r:id="rId1"/>
  <headerFooter>
    <oddHeader>&amp;R&amp;F</oddHeader>
    <oddFooter>&amp;L&amp;A&amp;RLapa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Raimonds</dc:creator>
  <cp:keywords/>
  <dc:description/>
  <cp:lastModifiedBy>tamara</cp:lastModifiedBy>
  <cp:lastPrinted>2013-05-29T08:07:19Z</cp:lastPrinted>
  <dcterms:created xsi:type="dcterms:W3CDTF">2012-06-27T07:21:39Z</dcterms:created>
  <dcterms:modified xsi:type="dcterms:W3CDTF">2013-05-29T08:09:44Z</dcterms:modified>
  <cp:category/>
  <cp:version/>
  <cp:contentType/>
  <cp:contentStatus/>
</cp:coreProperties>
</file>