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270" firstSheet="1" activeTab="1"/>
  </bookViews>
  <sheets>
    <sheet name="Pask.raksts" sheetId="1" r:id="rId1"/>
    <sheet name="kOPTĀME" sheetId="2" r:id="rId2"/>
    <sheet name="APRĒĶINS-1" sheetId="3" r:id="rId3"/>
    <sheet name="Demont.-1" sheetId="4" r:id="rId4"/>
    <sheet name="Zemes d.-2" sheetId="5" r:id="rId5"/>
    <sheet name="Caurules1-3" sheetId="6" r:id="rId6"/>
    <sheet name="Būvniec.1-4" sheetId="7" r:id="rId7"/>
    <sheet name="Labiek.1-5" sheetId="8" r:id="rId8"/>
  </sheets>
  <definedNames/>
  <calcPr fullCalcOnLoad="1"/>
</workbook>
</file>

<file path=xl/sharedStrings.xml><?xml version="1.0" encoding="utf-8"?>
<sst xmlns="http://schemas.openxmlformats.org/spreadsheetml/2006/main" count="942" uniqueCount="329">
  <si>
    <t>Nr.</t>
  </si>
  <si>
    <t>OBJEKTS :</t>
  </si>
  <si>
    <t>PASŪTĪTĀJS:</t>
  </si>
  <si>
    <t>vairumtirdzniecības tirgus cenas,bez PVN.</t>
  </si>
  <si>
    <t>PIESKAITĀMIE IZDEVUMI:</t>
  </si>
  <si>
    <t>1.DARBA ALGĀM.</t>
  </si>
  <si>
    <t>%</t>
  </si>
  <si>
    <t>Neparedzēti darbi</t>
  </si>
  <si>
    <t>Sociālie izdevumi</t>
  </si>
  <si>
    <t>Pievienotās vērtības nodoklis</t>
  </si>
  <si>
    <t>2.MATERIĀLIEM.</t>
  </si>
  <si>
    <t>Pārējie materiāli</t>
  </si>
  <si>
    <t>Materiālu transports</t>
  </si>
  <si>
    <t xml:space="preserve">                 P A S K A I D R O J U M A   R A K S T S.</t>
  </si>
  <si>
    <t>"</t>
  </si>
  <si>
    <t>m</t>
  </si>
  <si>
    <t>Ls</t>
  </si>
  <si>
    <t>m2</t>
  </si>
  <si>
    <t>Materiālu transports 8%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</si>
  <si>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</si>
  <si>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</si>
  <si>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</si>
  <si>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</si>
  <si>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</si>
  <si>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</si>
  <si>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</si>
  <si>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</si>
  <si>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gab</t>
  </si>
  <si>
    <t>Kopā</t>
  </si>
  <si>
    <t>Palīgmateriāli 3%</t>
  </si>
  <si>
    <t>(Darba veids vai konstruktīvā elementa nosaukums)</t>
  </si>
  <si>
    <t>Būves nosaukums:</t>
  </si>
  <si>
    <t>Objekta nosaukums :</t>
  </si>
  <si>
    <t>Objekta adrese: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</si>
  <si>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</si>
  <si>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</si>
  <si>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</si>
  <si>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</si>
  <si>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</si>
  <si>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</si>
  <si>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</si>
  <si>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</si>
  <si>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</si>
  <si>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</si>
  <si>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</si>
  <si>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</si>
  <si>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</si>
  <si>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</si>
  <si>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</si>
  <si>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</si>
  <si>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</si>
  <si>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</si>
  <si>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</si>
  <si>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c/h</t>
  </si>
  <si>
    <t>me,Ls/h</t>
  </si>
  <si>
    <t>Sastādīja</t>
  </si>
  <si>
    <t>(paraksts un tā atšifrējums,datums)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</si>
  <si>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</si>
  <si>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</si>
  <si>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</si>
  <si>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</si>
  <si>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</si>
  <si>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</si>
  <si>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</si>
  <si>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</si>
  <si>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</si>
  <si>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</si>
  <si>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</si>
  <si>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</si>
  <si>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Darba devēja sociālais nodoklis 24.09%</t>
  </si>
  <si>
    <t>Pavisam kopā</t>
  </si>
  <si>
    <t>Nr. p.k.</t>
  </si>
  <si>
    <t>Objekta nosaukums</t>
  </si>
  <si>
    <t>Objekta izmaksas (Ls)</t>
  </si>
  <si>
    <t>Pavisam būvniecības izmaksas</t>
  </si>
  <si>
    <t>kopējās summas</t>
  </si>
  <si>
    <t xml:space="preserve">Vienas cilvēkstundas likme </t>
  </si>
  <si>
    <t xml:space="preserve">Darba spēkam vidējās vietējās līguma cenas un materiāliem </t>
  </si>
  <si>
    <t>k-ts</t>
  </si>
  <si>
    <t>Līg.cena</t>
  </si>
  <si>
    <t>Virsizdevumi  no tiešo celtniecības izmaksu</t>
  </si>
  <si>
    <t>Plānotā peļņa no tiešo celtniecības izmaksu</t>
  </si>
  <si>
    <t>Plānotā peļņa  no tiešo celtniecības izmaksu</t>
  </si>
  <si>
    <t>Demontāžas darbi.</t>
  </si>
  <si>
    <t>Asfaltbetona malu iezāģēšana pirms uz-</t>
  </si>
  <si>
    <t>laušanas</t>
  </si>
  <si>
    <t>Esošā asfaltbetona nojaukšana</t>
  </si>
  <si>
    <t>Asfaltbetona savākšana,iekraušana autom.</t>
  </si>
  <si>
    <t>m3</t>
  </si>
  <si>
    <t>Būvgružu transportēšana uz atbērtni</t>
  </si>
  <si>
    <t>km</t>
  </si>
  <si>
    <t>Esošā šķembu pamata nojaukšana</t>
  </si>
  <si>
    <t>Tas pats,smilts-grants seguma</t>
  </si>
  <si>
    <t xml:space="preserve">Šķembu,smilts-grants  savākšana,iekraušana </t>
  </si>
  <si>
    <t>automašīnās</t>
  </si>
  <si>
    <t>Demontāžas darbi</t>
  </si>
  <si>
    <t>Zemes darbi</t>
  </si>
  <si>
    <t>Labiekārtošanas darbi.</t>
  </si>
  <si>
    <t>Zemes  darbi.</t>
  </si>
  <si>
    <t>Grunts izstrāde ar ekskavatoru ar kausa</t>
  </si>
  <si>
    <t xml:space="preserve">tilp.0,65m3,iekraujot automašīnās vai uz </t>
  </si>
  <si>
    <t xml:space="preserve"> tranšeju malām,ar aizvešanu</t>
  </si>
  <si>
    <t>Pamatnes ierīkošana zem cauruļvadiem</t>
  </si>
  <si>
    <t>no smilts bez māla un akmeņu piejaukuma</t>
  </si>
  <si>
    <t>b=0,10m</t>
  </si>
  <si>
    <t>Smilts</t>
  </si>
  <si>
    <t xml:space="preserve">Tranšeju aizbēršana ar smilti bez māla  un </t>
  </si>
  <si>
    <t>akmeņu piejaukuma ar ekskavatoru,ar seko-</t>
  </si>
  <si>
    <t xml:space="preserve">jošu blietēšanu pa kārtām b=0,20m </t>
  </si>
  <si>
    <t>Tranšeju aizbēršana ar grunti ar buldozeru</t>
  </si>
  <si>
    <t>Blietēt grunti ar elektroblieti</t>
  </si>
  <si>
    <t>st</t>
  </si>
  <si>
    <t>Nolīdzināt virsmas ar roku darba spēku,</t>
  </si>
  <si>
    <t>nblietēt</t>
  </si>
  <si>
    <t>Nederīgās grunts un sabojātā velēnojuma</t>
  </si>
  <si>
    <t>norakšana 12 cm biezumā</t>
  </si>
  <si>
    <t>Nederīgās grunts iekraušana automašīnās,</t>
  </si>
  <si>
    <t>mehanizēti</t>
  </si>
  <si>
    <t>Nederīgās grunts transportēšana uz atbērtni</t>
  </si>
  <si>
    <t>Siltumtrases cauruļvadu montāžas darbi.</t>
  </si>
  <si>
    <t>Signāllenta</t>
  </si>
  <si>
    <t>Cauruļvadu spiediena pārbaude</t>
  </si>
  <si>
    <t>Cauruļvadu marķēšana un tīkla montāža</t>
  </si>
  <si>
    <t>tranšejās</t>
  </si>
  <si>
    <t>Labiekārtošanas   darbi.</t>
  </si>
  <si>
    <t xml:space="preserve">Asfaltbetona virskārtas malu piezāgēšana </t>
  </si>
  <si>
    <t>salaiduma vietās</t>
  </si>
  <si>
    <t>Ierīkot izsiju- smilts maisījuma izlīdzinošo</t>
  </si>
  <si>
    <t>kārtu,b=250mm</t>
  </si>
  <si>
    <t>Ierīkot dolomita šķembu pamatni fr.40-70mm</t>
  </si>
  <si>
    <t>b=100mm</t>
  </si>
  <si>
    <t>Ierīkot dolomita šķembu pamatni fr.5-40mm,</t>
  </si>
  <si>
    <t>b=150mm</t>
  </si>
  <si>
    <t xml:space="preserve">Ierīkot asfaltbetona apakšējo kārtu b=60mm </t>
  </si>
  <si>
    <t>Segas apakšējās kārtas gruntēšana ar emul-</t>
  </si>
  <si>
    <t>siju BE-50</t>
  </si>
  <si>
    <t xml:space="preserve">Ierīkot asfaltbetona virsējo  kārtu b=40mm </t>
  </si>
  <si>
    <t>Zālāja atjaunošana,paberot melnzemi</t>
  </si>
  <si>
    <t>Siltumtrases cauruļvadu montāžas darbi</t>
  </si>
  <si>
    <t xml:space="preserve">                Peļņa  4%</t>
  </si>
  <si>
    <t>gab.</t>
  </si>
  <si>
    <t>1/1; 02-00000</t>
  </si>
  <si>
    <t>1/2; 03-00000</t>
  </si>
  <si>
    <t>1/3; 24-00000</t>
  </si>
  <si>
    <t>1/5; 31-00000</t>
  </si>
  <si>
    <t xml:space="preserve">                  LOKĀLĀ TĀME  Nr 1/1</t>
  </si>
  <si>
    <t xml:space="preserve">                  LOKĀLĀ TĀME  Nr. 1/2</t>
  </si>
  <si>
    <t xml:space="preserve">                  LOKĀLĀ TĀME  Nr.1/ 5</t>
  </si>
  <si>
    <t>Vadu skavas (100gab)</t>
  </si>
  <si>
    <t>Vadu turētājs (50gab)</t>
  </si>
  <si>
    <t>Būvniecības darbi.</t>
  </si>
  <si>
    <t>Objekta nosaukums:</t>
  </si>
  <si>
    <t>Iebūvēt saliekamā dz-betona kanalizācijas</t>
  </si>
  <si>
    <t xml:space="preserve"> </t>
  </si>
  <si>
    <t>Čuguna vāku paceļamais gredzens KO-10</t>
  </si>
  <si>
    <t>Bituma mastika</t>
  </si>
  <si>
    <t>kg</t>
  </si>
  <si>
    <t>Java</t>
  </si>
  <si>
    <t>LOKĀLĀ TĀME  Nr.1/ 4</t>
  </si>
  <si>
    <t>Būvniecības darbi</t>
  </si>
  <si>
    <t>1/4; 05-00000</t>
  </si>
  <si>
    <t>Izbūvēt putu spilvenus</t>
  </si>
  <si>
    <t>KOPĀ :</t>
  </si>
  <si>
    <t xml:space="preserve">Kabeļa izvads gala cepurē </t>
  </si>
  <si>
    <t>Putu pakas Nr.11</t>
  </si>
  <si>
    <t>Montēt rūpnieciski izolētas caurules du-</t>
  </si>
  <si>
    <t>bultās ar signālvadiem ražotas aksiāli nepār-</t>
  </si>
  <si>
    <t xml:space="preserve">MAĢISTRĀLĀS SILTUMTRASES INŽENIERKOMUNIKĀCIJAS </t>
  </si>
  <si>
    <t>IZBŪVE JAUNOLAINĒ,OLAINES PAGASTĀ,OLAINES NOVADĀ.</t>
  </si>
  <si>
    <t>SIA"ZEIFERTI".</t>
  </si>
  <si>
    <t>MAĢISTRĀLĀS SILTUMTRASES INŽENIERKOMUNIKĀCIJU IZBŪVE JAUNOLAINĒ,OLAINES PAGASTĀ,OLAINES NOVADĀ.</t>
  </si>
  <si>
    <t>Siltumtrase Jaunolainē,Olaines pagastā,Olaines novadā.</t>
  </si>
  <si>
    <t>JAUNOLAINE,OLAINES PAGASTS,OLAINES NOVADS.</t>
  </si>
  <si>
    <t>Demontēt grants segumu</t>
  </si>
  <si>
    <t>Demontēt esošo žogu</t>
  </si>
  <si>
    <t>Iekraut automašīnās demontētās konstrukcijas</t>
  </si>
  <si>
    <t>tn</t>
  </si>
  <si>
    <t>Demontēto konstrukciju transports līdz 15km</t>
  </si>
  <si>
    <t xml:space="preserve">Asfaltbetona būvgružu  transportēšana uz </t>
  </si>
  <si>
    <t>atbērtni</t>
  </si>
  <si>
    <t xml:space="preserve">Demontēt bezkanālu tīklu izolētās caurules </t>
  </si>
  <si>
    <t>Dn 114/200mm</t>
  </si>
  <si>
    <t>Grunts izstrāde ar roku darba spēku</t>
  </si>
  <si>
    <t>Montēt rūpnieciski liektu cauruli 2*Dn139/400</t>
  </si>
  <si>
    <t>Montēt rūpnieciski izolētus līkumus 90gr.</t>
  </si>
  <si>
    <t>2*Dn139/400mm</t>
  </si>
  <si>
    <t>Montēt rūpnieciski izolētus līkumus 85gr.</t>
  </si>
  <si>
    <t>Montēt rūpnieciski izolētus līkumus 80gr.</t>
  </si>
  <si>
    <t>Montēt transformācijas pāreju labo"V"</t>
  </si>
  <si>
    <t>Putu pakas Nr.10</t>
  </si>
  <si>
    <t>Montēt savienojumus SX*2* Dn139/400mm</t>
  </si>
  <si>
    <t>Montēt dalāmo aizsargcauruli 110PS*110mm</t>
  </si>
  <si>
    <t>Montēt rūpnieciski izolētu noslēgarmatūru ar</t>
  </si>
  <si>
    <t>1 servisa ventili 2*Dn139/400mm</t>
  </si>
  <si>
    <t>Izbūvēt apvalkcauruli zem šosejas</t>
  </si>
  <si>
    <t>Notīrīt rūsu,gruntēt caurules</t>
  </si>
  <si>
    <t>Cauruļu izolācija ar akmens vates puscilin-</t>
  </si>
  <si>
    <t>Notīt caurules ar plastikātu</t>
  </si>
  <si>
    <t>pielietojot šķembu izlīdzinātāju</t>
  </si>
  <si>
    <t>Iebūvēt dolomīta šķembu, frakcija 30-80,</t>
  </si>
  <si>
    <t xml:space="preserve">sag.kārtu b=100mm ,blietējot pa kārtām, </t>
  </si>
  <si>
    <t>Izbūvēt smalkas grants segumu b=100mm</t>
  </si>
  <si>
    <t>Grants seguma atjaunošana.</t>
  </si>
  <si>
    <t>Atjaunot žoga posmus</t>
  </si>
  <si>
    <t>Dn 508*11mm,iekraut izstrādāto grunti auto-</t>
  </si>
  <si>
    <t>mašīnās,aizvest līdz 15 km</t>
  </si>
  <si>
    <t>Demontēt betona plātņu segumu</t>
  </si>
  <si>
    <t>Grunts seguma virskārtas nojaukšana</t>
  </si>
  <si>
    <t>Dn 76/140mm</t>
  </si>
  <si>
    <t>Demontēt siltumtrases izolētos cauruļvadus</t>
  </si>
  <si>
    <t>Dn 100mm</t>
  </si>
  <si>
    <t>Atrakt,demontēt dz-bet.vākus,siles,aizbērt</t>
  </si>
  <si>
    <t>tranšejas</t>
  </si>
  <si>
    <t>plātnes,kanālus, šķembas,granti</t>
  </si>
  <si>
    <t xml:space="preserve">Nocirst  kokus,sažāģēt,iekraut transporta </t>
  </si>
  <si>
    <t>līdzeklī</t>
  </si>
  <si>
    <t xml:space="preserve">tilp.0,65m3(apvalkcaurules Dn500mm </t>
  </si>
  <si>
    <t xml:space="preserve">caurspiešanai zem šosejas Rīga-Jelgava </t>
  </si>
  <si>
    <t>montāžas un pieņemšanas bedru rakšanai)</t>
  </si>
  <si>
    <t>Montāžas un pieņemšanas bedru bedru</t>
  </si>
  <si>
    <t>aizbēršana ar grunti ar buldozeru,blietējot</t>
  </si>
  <si>
    <t>ar elektroblieti</t>
  </si>
  <si>
    <t>Tas pats,2*Dn 76/225mm</t>
  </si>
  <si>
    <t>Montēt rūpnieciski izolētas caurules ar difū-</t>
  </si>
  <si>
    <t>zijas barjeru un signālvadiem,ražotas spirāli</t>
  </si>
  <si>
    <t>nepārtrauktā metodē ar &amp;=0,026W/mK</t>
  </si>
  <si>
    <t>Tas pats,Dn76/140mm</t>
  </si>
  <si>
    <t>Montēt rūpnieciski izolētus līkumus 60gr.</t>
  </si>
  <si>
    <t>Montēt izolētu līkumu SXB ,90gr. 2*Dn76/225</t>
  </si>
  <si>
    <t>Savienojums SX līkuma 225</t>
  </si>
  <si>
    <t>Metināms līkums 76 priekš SXB TWIN</t>
  </si>
  <si>
    <t>Nostiprinošās plāksnes 76/225( 2 gab)</t>
  </si>
  <si>
    <t>Putu paka Nr.7</t>
  </si>
  <si>
    <t>Montēt izolētu līkumu SXB ,65gr. 2*Dn76/140</t>
  </si>
  <si>
    <t>Savienojums SX līkuma 140</t>
  </si>
  <si>
    <t>Putu paka Nr.6</t>
  </si>
  <si>
    <t>Montēt rūpnieciski izolētos atzarus perpendi-</t>
  </si>
  <si>
    <t>kulāros Dn139/225-Dn139/225mm</t>
  </si>
  <si>
    <t xml:space="preserve">Montēt rūpnieciski izolētos atzarus </t>
  </si>
  <si>
    <t>2*Dn139/400 -2*Dn76/225mm</t>
  </si>
  <si>
    <t>Montēt pāreju 2*Dn139/400-2*Dn114*315</t>
  </si>
  <si>
    <t>2*Dn139/400-Dn 139/225mm</t>
  </si>
  <si>
    <t>2*Dn114/315-Dn114/200mm</t>
  </si>
  <si>
    <t>2*Dn76/225-Dn76/140mm</t>
  </si>
  <si>
    <t>Montēt elastīgās uzmavas BS Dn400mm</t>
  </si>
  <si>
    <t>Montēt savienojumus SX*2* Dn114/315mm</t>
  </si>
  <si>
    <t>Montēt savienojumus SX*2* Dn76/225mm</t>
  </si>
  <si>
    <t>Putu pakas Nr.9</t>
  </si>
  <si>
    <t>Montēt savienojumus SX Dn139/225mm</t>
  </si>
  <si>
    <t>Putu pakas Nr.8</t>
  </si>
  <si>
    <t>Montēt savienojumus SX Dn114/200mm</t>
  </si>
  <si>
    <t>Putu pakas Nr.7</t>
  </si>
  <si>
    <t>Montēt savienojumus SX Dn76/140mm</t>
  </si>
  <si>
    <t>Putu pakas Nr.4</t>
  </si>
  <si>
    <t>Montēt sienas blīves 2* Dn76/225mm</t>
  </si>
  <si>
    <t>Montēt gala cepures 2* Dn76/225mm</t>
  </si>
  <si>
    <t>Montēt nostiprinošās plāksnes 2*Dn76/225</t>
  </si>
  <si>
    <t>Krāsot caurules 2 reizes ar krāsu Neospirt 30</t>
  </si>
  <si>
    <t>Montēt tērauda caurules metināmās</t>
  </si>
  <si>
    <t>Dn 76,1*2,9mm</t>
  </si>
  <si>
    <t>Liektais līkums Dn 76,1*2,9mm</t>
  </si>
  <si>
    <t xml:space="preserve">Montēt rūpnieciski izolētu noslēgarmatūru </t>
  </si>
  <si>
    <t xml:space="preserve"> 2*Dn139/400mm</t>
  </si>
  <si>
    <t>Montēt rūpnieciski izolētu servisa ventili</t>
  </si>
  <si>
    <t>izlaidei 2*Dn139/400mm</t>
  </si>
  <si>
    <t>Montēt signālsistēmas detektoru SX140</t>
  </si>
  <si>
    <t>vieta</t>
  </si>
  <si>
    <t>Pievienoties esošajiem bezkanāla siltumtīkliem</t>
  </si>
  <si>
    <t>Pievienoties esošajiem  siltumtīkliem pagrabā</t>
  </si>
  <si>
    <t>Dn 76mm</t>
  </si>
  <si>
    <t>driem PVE 76-40mm</t>
  </si>
  <si>
    <t>Iebūvēt PEH abonentu kabeļu akas 315*600mm</t>
  </si>
  <si>
    <t>PEH akas</t>
  </si>
  <si>
    <t>Čuguna aku vāki</t>
  </si>
  <si>
    <t>Montēt signālvadu savienojumu kārbas akās</t>
  </si>
  <si>
    <t>Montēt signālvadu savienojumu kārbu</t>
  </si>
  <si>
    <t xml:space="preserve">Izbūvēt metālkonstrukcijas tranšeju sienu </t>
  </si>
  <si>
    <t>stiprināšanai (16 prof.)</t>
  </si>
  <si>
    <t>Izbūvēt sienu stiprināšanu ar dēļu vairogiem</t>
  </si>
  <si>
    <t>Uzstādīt hidrauliskos domkratus ar palīgierī-</t>
  </si>
  <si>
    <t>cēm domkratu nostiprināšanai</t>
  </si>
  <si>
    <t xml:space="preserve">Montēt  virzošās sliedes L=6m </t>
  </si>
  <si>
    <t>Montēt dubult T profila Nr.20 konstrukcijas</t>
  </si>
  <si>
    <t>Apvalkcaurule zem šosejas Rīga-Jelgava.</t>
  </si>
  <si>
    <t>Uzstādīt eļlas sūkni</t>
  </si>
  <si>
    <t>Izbūvēt apaļkoku karkasus,pāļus</t>
  </si>
  <si>
    <t>Tas pats,koka brusu karkasus</t>
  </si>
  <si>
    <t>Izgatavot dēļu rievsienas</t>
  </si>
  <si>
    <t>Zāģmateriāli</t>
  </si>
  <si>
    <t>Naglas</t>
  </si>
  <si>
    <t xml:space="preserve">akas Dn 1000mm </t>
  </si>
  <si>
    <t>Grodi Dn1000*300 (KC-10-03)</t>
  </si>
  <si>
    <t>Pārseguma plātnes Dn 1160*150mm</t>
  </si>
  <si>
    <t>Čuguna lūka,vieglā</t>
  </si>
  <si>
    <t>Čuguna lūka,smagā</t>
  </si>
  <si>
    <t>Grodi Dn1000*600 (KC-10-06)</t>
  </si>
  <si>
    <t>Montēt pamastu blokus FBS -12-4-6</t>
  </si>
  <si>
    <t>Izkalt pamatos caurumu siltumtrases ievada</t>
  </si>
  <si>
    <t>izbūvei 700*700mm</t>
  </si>
  <si>
    <t>Uzstādīt piespiedblīvripu caurulei Dn 508mm</t>
  </si>
  <si>
    <t>Demontēt tranšeju koka nostiprinājumus,</t>
  </si>
  <si>
    <t>rievsienas</t>
  </si>
  <si>
    <t>Tas pats,koka pāļus</t>
  </si>
  <si>
    <t>Tas pats,brusu karkasus</t>
  </si>
  <si>
    <t>Demontēt metālkonstrukcijas</t>
  </si>
  <si>
    <t xml:space="preserve"> Betona plātņu seguma atjaunošana.</t>
  </si>
  <si>
    <t>b=150mm,bez šķembu izlīdzinātāja</t>
  </si>
  <si>
    <t xml:space="preserve">Ierīkot izsiju-smilts maisījuma izlīdzinošo </t>
  </si>
  <si>
    <t>kārtu b=30mm</t>
  </si>
  <si>
    <t>Ierīkot betona plātņu   segumu</t>
  </si>
  <si>
    <t xml:space="preserve"> Ietvju asfaltbetona seguma atjaunošana. </t>
  </si>
  <si>
    <t xml:space="preserve">Ielu asfaltbetona seguma atjaunošana. </t>
  </si>
  <si>
    <t>Grunts seguma atjaunošana.</t>
  </si>
  <si>
    <t>Izbūvēt grunts segumu b=100mm</t>
  </si>
  <si>
    <t xml:space="preserve"> cenas 2012 gadā</t>
  </si>
  <si>
    <t>Sakarā ar cauruļu ražotāju  materiālu  sadārdzinājumu</t>
  </si>
  <si>
    <t xml:space="preserve">palielinātas rūpnieciski izolēto cauruļvadu un detaļu </t>
  </si>
  <si>
    <t>1,5;2,5; 3</t>
  </si>
  <si>
    <t xml:space="preserve">Materiālu transports 8% no </t>
  </si>
  <si>
    <t>Kopsavilkuma aprēķini pa darbu un  konstruktīvo elementu veidiem.</t>
  </si>
  <si>
    <t>Maģistrālās siltumtrases inženierkomunikāciju izbūve Jaunolainē,Olaines pagastā,Olaines novadā.</t>
  </si>
  <si>
    <t>PVN 21%</t>
  </si>
  <si>
    <r>
      <t xml:space="preserve">Pasūtītājs: </t>
    </r>
    <r>
      <rPr>
        <b/>
        <sz val="10"/>
        <rFont val="Times New Roman"/>
        <family val="1"/>
      </rPr>
      <t>SIA  "Zeiferti", Reģ. Nr.  40003419183</t>
    </r>
  </si>
  <si>
    <r>
      <t>Uzņēmējs</t>
    </r>
    <r>
      <rPr>
        <b/>
        <sz val="10"/>
        <rFont val="Times New Roman"/>
        <family val="1"/>
      </rPr>
      <t>: _________________________________</t>
    </r>
  </si>
  <si>
    <t>Iepirkums: Maģistrālās siltumtrases inženierkomunikācijas izbūve Jaunolainē, Olaines pagastā, Olaines novadā (iepirkums IDN:KFJaunolaine, SIA Z 2012/02)</t>
  </si>
  <si>
    <t xml:space="preserve">     Virsizdevumi 5%</t>
  </si>
  <si>
    <r>
      <t>trauktajā metodē 2*Dn 139/400mm,</t>
    </r>
    <r>
      <rPr>
        <b/>
        <sz val="10"/>
        <rFont val="Times New Roman"/>
        <family val="1"/>
      </rPr>
      <t>=0,026W/mK</t>
    </r>
  </si>
  <si>
    <t xml:space="preserve">                  LOKĀLĀ TĀME  Nr. 1/3                                                                                                       (precizēts 17.09.2012.)</t>
  </si>
  <si>
    <t>Būvniecības koptāme.                                       (precizēts 17.09.2012.)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</si>
</sst>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#,##0_);\(&quot;Ls&quot;#,##0\)"/>
    <numFmt numFmtId="181" formatCode="&quot;Ls&quot;#,##0_);[Red]\(&quot;Ls&quot;#,##0\)"/>
    <numFmt numFmtId="182" formatCode="&quot;Ls&quot;#,##0.00_);\(&quot;Ls&quot;#,##0.00\)"/>
    <numFmt numFmtId="183" formatCode="&quot;Ls&quot;#,##0.00_);[Red]\(&quot;Ls&quot;#,##0.00\)"/>
    <numFmt numFmtId="184" formatCode="_(&quot;Ls&quot;* #,##0_);_(&quot;Ls&quot;* \(#,##0\);_(&quot;Ls&quot;* &quot;-&quot;_);_(@_)"/>
    <numFmt numFmtId="185" formatCode="_(* #,##0_);_(* \(#,##0\);_(* &quot;-&quot;_);_(@_)"/>
    <numFmt numFmtId="186" formatCode="_(&quot;Ls&quot;* #,##0.00_);_(&quot;Ls&quot;* \(#,##0.00\);_(&quot;Ls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60">
    <font>
      <sz val="10"/>
      <name val="BaltOptima"/>
      <family val="0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BaltOptima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Baltic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7"/>
      <name val="Times New Roman"/>
      <family val="1"/>
    </font>
    <font>
      <sz val="10"/>
      <color indexed="17"/>
      <name val="Helv"/>
      <family val="0"/>
    </font>
    <font>
      <i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20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88" fontId="2" fillId="0" borderId="1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8" fontId="2" fillId="0" borderId="1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7" fillId="0" borderId="32" xfId="0" applyFont="1" applyBorder="1" applyAlignment="1">
      <alignment/>
    </xf>
    <xf numFmtId="188" fontId="2" fillId="0" borderId="2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33" xfId="0" applyFont="1" applyBorder="1" applyAlignment="1">
      <alignment/>
    </xf>
    <xf numFmtId="189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left"/>
    </xf>
    <xf numFmtId="189" fontId="2" fillId="0" borderId="11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28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0" xfId="0" applyFont="1" applyBorder="1" applyAlignment="1">
      <alignment/>
    </xf>
    <xf numFmtId="188" fontId="21" fillId="0" borderId="0" xfId="0" applyNumberFormat="1" applyFont="1" applyAlignment="1">
      <alignment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19" fillId="0" borderId="37" xfId="0" applyFont="1" applyBorder="1" applyAlignment="1">
      <alignment horizontal="left" wrapText="1"/>
    </xf>
    <xf numFmtId="0" fontId="19" fillId="0" borderId="38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19" fillId="0" borderId="35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2"/>
  <sheetViews>
    <sheetView zoomScalePageLayoutView="0" workbookViewId="0" topLeftCell="A19">
      <selection activeCell="E26" sqref="E26"/>
    </sheetView>
  </sheetViews>
  <sheetFormatPr defaultColWidth="9.00390625" defaultRowHeight="12.75"/>
  <cols>
    <col min="1" max="1" width="6.125" style="0" customWidth="1"/>
    <col min="2" max="2" width="55.375" style="0" customWidth="1"/>
    <col min="3" max="3" width="14.125" style="0" customWidth="1"/>
    <col min="4" max="4" width="13.75390625" style="0" customWidth="1"/>
  </cols>
  <sheetData>
    <row r="4" spans="1:4" ht="20.25">
      <c r="A4" s="12"/>
      <c r="B4" s="13" t="s">
        <v>13</v>
      </c>
      <c r="C4" s="12"/>
      <c r="D4" s="12"/>
    </row>
    <row r="5" spans="1:4" ht="12.75">
      <c r="A5" s="12"/>
      <c r="B5" s="12"/>
      <c r="C5" s="12"/>
      <c r="D5" s="12"/>
    </row>
    <row r="6" spans="1:4" ht="12.75">
      <c r="A6" s="12"/>
      <c r="B6" s="12"/>
      <c r="C6" s="12"/>
      <c r="D6" s="12"/>
    </row>
    <row r="7" spans="1:4" ht="18">
      <c r="A7" s="12"/>
      <c r="B7" s="14" t="s">
        <v>1</v>
      </c>
      <c r="C7" s="12"/>
      <c r="D7" s="12"/>
    </row>
    <row r="8" spans="1:4" ht="12.75">
      <c r="A8" s="12"/>
      <c r="B8" s="95" t="s">
        <v>167</v>
      </c>
      <c r="C8" s="95"/>
      <c r="D8" s="12"/>
    </row>
    <row r="9" spans="1:4" ht="12.75">
      <c r="A9" s="12"/>
      <c r="B9" s="15" t="s">
        <v>168</v>
      </c>
      <c r="C9" s="12"/>
      <c r="D9" s="12"/>
    </row>
    <row r="10" spans="1:4" ht="12.75">
      <c r="A10" s="12"/>
      <c r="B10" s="15"/>
      <c r="C10" s="12"/>
      <c r="D10" s="12"/>
    </row>
    <row r="11" spans="1:4" ht="12.75">
      <c r="A11" s="12"/>
      <c r="B11" s="12"/>
      <c r="C11" s="12"/>
      <c r="D11" s="12"/>
    </row>
    <row r="12" spans="1:4" ht="18">
      <c r="A12" s="12"/>
      <c r="B12" s="14" t="s">
        <v>2</v>
      </c>
      <c r="C12" s="12"/>
      <c r="D12" s="12"/>
    </row>
    <row r="13" spans="1:4" ht="12.75">
      <c r="A13" s="12"/>
      <c r="B13" s="15" t="s">
        <v>169</v>
      </c>
      <c r="C13" s="12"/>
      <c r="D13" s="12"/>
    </row>
    <row r="14" spans="1:4" ht="12.75">
      <c r="A14" s="12"/>
      <c r="B14" s="15"/>
      <c r="C14" s="12"/>
      <c r="D14" s="12"/>
    </row>
    <row r="15" spans="1:4" ht="12.75">
      <c r="A15" s="12"/>
      <c r="B15" s="12"/>
      <c r="C15" s="12"/>
      <c r="D15" s="12"/>
    </row>
    <row r="16" spans="1:4" ht="15.75">
      <c r="A16" s="12"/>
      <c r="B16" s="16"/>
      <c r="C16" s="17"/>
      <c r="D16" s="17"/>
    </row>
    <row r="17" spans="1:4" ht="15.75">
      <c r="A17" s="12"/>
      <c r="B17" s="16" t="s">
        <v>77</v>
      </c>
      <c r="C17" s="17"/>
      <c r="D17" s="17"/>
    </row>
    <row r="18" spans="1:4" ht="15.75">
      <c r="A18" s="12"/>
      <c r="B18" s="16" t="s">
        <v>3</v>
      </c>
      <c r="C18" s="17"/>
      <c r="D18" s="17"/>
    </row>
    <row r="19" spans="1:4" ht="12.75">
      <c r="A19" s="12"/>
      <c r="B19" s="12"/>
      <c r="C19" s="12"/>
      <c r="D19" s="12"/>
    </row>
    <row r="20" spans="1:4" ht="15.75">
      <c r="A20" s="12"/>
      <c r="B20" s="16" t="s">
        <v>4</v>
      </c>
      <c r="C20" s="12"/>
      <c r="D20" s="12"/>
    </row>
    <row r="21" spans="1:4" ht="15.75">
      <c r="A21" s="12"/>
      <c r="B21" s="16" t="s">
        <v>5</v>
      </c>
      <c r="C21" s="12"/>
      <c r="D21" s="12"/>
    </row>
    <row r="22" spans="1:4" ht="12.75">
      <c r="A22" s="12"/>
      <c r="B22" s="12"/>
      <c r="C22" s="12"/>
      <c r="D22" s="12"/>
    </row>
    <row r="23" spans="1:4" ht="15.75">
      <c r="A23" s="12"/>
      <c r="B23" s="16" t="s">
        <v>80</v>
      </c>
      <c r="C23" s="18">
        <v>6</v>
      </c>
      <c r="D23" s="18" t="s">
        <v>6</v>
      </c>
    </row>
    <row r="24" spans="1:4" ht="15.75">
      <c r="A24" s="12"/>
      <c r="B24" s="16" t="s">
        <v>75</v>
      </c>
      <c r="C24" s="18"/>
      <c r="D24" s="18"/>
    </row>
    <row r="25" spans="1:4" ht="15.75">
      <c r="A25" s="12"/>
      <c r="B25" s="16" t="s">
        <v>81</v>
      </c>
      <c r="C25" s="18">
        <v>4</v>
      </c>
      <c r="D25" s="18" t="s">
        <v>6</v>
      </c>
    </row>
    <row r="26" spans="1:4" ht="15.75">
      <c r="A26" s="12"/>
      <c r="B26" s="16" t="s">
        <v>75</v>
      </c>
      <c r="C26" s="18"/>
      <c r="D26" s="18"/>
    </row>
    <row r="27" spans="1:4" ht="15.75">
      <c r="A27" s="12"/>
      <c r="B27" s="16" t="s">
        <v>7</v>
      </c>
      <c r="C27" s="18">
        <v>5</v>
      </c>
      <c r="D27" s="18" t="s">
        <v>6</v>
      </c>
    </row>
    <row r="28" spans="1:4" ht="15.75">
      <c r="A28" s="12"/>
      <c r="B28" s="16" t="s">
        <v>8</v>
      </c>
      <c r="C28" s="23">
        <v>24.09</v>
      </c>
      <c r="D28" s="18" t="s">
        <v>6</v>
      </c>
    </row>
    <row r="29" spans="1:4" ht="15.75">
      <c r="A29" s="12"/>
      <c r="B29" s="16" t="s">
        <v>9</v>
      </c>
      <c r="C29" s="77">
        <v>22</v>
      </c>
      <c r="D29" s="18" t="s">
        <v>6</v>
      </c>
    </row>
    <row r="30" spans="1:4" ht="15">
      <c r="A30" s="12"/>
      <c r="B30" s="19" t="s">
        <v>76</v>
      </c>
      <c r="C30" s="20" t="s">
        <v>317</v>
      </c>
      <c r="D30" s="20" t="s">
        <v>16</v>
      </c>
    </row>
    <row r="31" spans="1:4" ht="15">
      <c r="A31" s="12"/>
      <c r="B31" s="19"/>
      <c r="C31" s="19"/>
      <c r="D31" s="20"/>
    </row>
    <row r="32" spans="1:4" ht="15">
      <c r="A32" s="12"/>
      <c r="B32" s="19"/>
      <c r="C32" s="19"/>
      <c r="D32" s="20"/>
    </row>
    <row r="33" spans="1:4" ht="15.75">
      <c r="A33" s="12"/>
      <c r="B33" s="16" t="s">
        <v>10</v>
      </c>
      <c r="C33" s="12"/>
      <c r="D33" s="21"/>
    </row>
    <row r="34" spans="1:4" ht="12.75">
      <c r="A34" s="12"/>
      <c r="B34" s="12"/>
      <c r="C34" s="12"/>
      <c r="D34" s="21"/>
    </row>
    <row r="35" spans="1:4" ht="15.75">
      <c r="A35" s="12"/>
      <c r="B35" s="16" t="s">
        <v>11</v>
      </c>
      <c r="C35" s="18">
        <v>3</v>
      </c>
      <c r="D35" s="18" t="s">
        <v>6</v>
      </c>
    </row>
    <row r="36" spans="1:4" ht="15.75">
      <c r="A36" s="12"/>
      <c r="B36" s="16" t="s">
        <v>12</v>
      </c>
      <c r="C36" s="18">
        <v>8</v>
      </c>
      <c r="D36" s="18" t="s">
        <v>6</v>
      </c>
    </row>
    <row r="37" spans="1:4" ht="15.75">
      <c r="A37" s="12"/>
      <c r="B37" s="16" t="s">
        <v>80</v>
      </c>
      <c r="C37" s="18">
        <v>6</v>
      </c>
      <c r="D37" s="18" t="s">
        <v>6</v>
      </c>
    </row>
    <row r="38" spans="1:4" ht="15.75">
      <c r="A38" s="12"/>
      <c r="B38" s="16" t="s">
        <v>75</v>
      </c>
      <c r="C38" s="18"/>
      <c r="D38" s="18"/>
    </row>
    <row r="39" spans="1:4" ht="15.75">
      <c r="A39" s="12"/>
      <c r="B39" s="16" t="s">
        <v>82</v>
      </c>
      <c r="C39" s="18">
        <v>4</v>
      </c>
      <c r="D39" s="18" t="s">
        <v>6</v>
      </c>
    </row>
    <row r="40" spans="1:4" ht="15.75">
      <c r="A40" s="12"/>
      <c r="B40" s="16" t="s">
        <v>75</v>
      </c>
      <c r="C40" s="18"/>
      <c r="D40" s="18"/>
    </row>
    <row r="41" spans="1:4" ht="15.75">
      <c r="A41" s="12"/>
      <c r="B41" s="16" t="s">
        <v>7</v>
      </c>
      <c r="C41" s="18">
        <v>5</v>
      </c>
      <c r="D41" s="18" t="s">
        <v>6</v>
      </c>
    </row>
    <row r="42" spans="1:4" ht="15.75">
      <c r="A42" s="12"/>
      <c r="B42" s="16" t="s">
        <v>9</v>
      </c>
      <c r="C42" s="18">
        <v>22</v>
      </c>
      <c r="D42" s="18" t="s">
        <v>6</v>
      </c>
    </row>
    <row r="43" spans="1:4" ht="12.75">
      <c r="A43" s="12"/>
      <c r="B43" s="12"/>
      <c r="C43" s="12"/>
      <c r="D43" s="21"/>
    </row>
    <row r="44" spans="1:4" ht="12.75">
      <c r="A44" s="12"/>
      <c r="B44" s="15" t="s">
        <v>315</v>
      </c>
      <c r="C44" s="12"/>
      <c r="D44" s="21"/>
    </row>
    <row r="45" spans="1:4" ht="12.75">
      <c r="A45" s="12"/>
      <c r="B45" s="15" t="s">
        <v>316</v>
      </c>
      <c r="C45" s="12"/>
      <c r="D45" s="21"/>
    </row>
    <row r="46" spans="1:4" ht="12.75">
      <c r="A46" s="12"/>
      <c r="B46" s="15" t="s">
        <v>314</v>
      </c>
      <c r="C46" s="12"/>
      <c r="D46" s="21"/>
    </row>
    <row r="47" spans="1:4" ht="12.75">
      <c r="A47" s="12"/>
      <c r="B47" s="12"/>
      <c r="C47" s="12"/>
      <c r="D47" s="21"/>
    </row>
    <row r="48" spans="1:4" ht="12.75">
      <c r="A48" s="12"/>
      <c r="B48" s="12"/>
      <c r="C48" s="12"/>
      <c r="D48" s="21"/>
    </row>
    <row r="49" spans="1:4" ht="12.75">
      <c r="A49" s="12"/>
      <c r="B49" s="12"/>
      <c r="C49" s="12"/>
      <c r="D49" s="21"/>
    </row>
    <row r="50" spans="1:4" ht="12.75">
      <c r="A50" s="12"/>
      <c r="B50" s="12"/>
      <c r="C50" s="12"/>
      <c r="D50" s="21"/>
    </row>
    <row r="51" spans="1:4" ht="12.75">
      <c r="A51" s="12"/>
      <c r="B51" s="12"/>
      <c r="C51" s="12"/>
      <c r="D51" s="21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</sheetData>
  <sheetProtection/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5.875" style="7" customWidth="1"/>
    <col min="2" max="2" width="9.25390625" style="7" customWidth="1"/>
    <col min="3" max="3" width="13.125" style="7" customWidth="1"/>
    <col min="4" max="4" width="14.00390625" style="7" customWidth="1"/>
    <col min="5" max="5" width="12.875" style="7" customWidth="1"/>
    <col min="6" max="6" width="13.00390625" style="7" customWidth="1"/>
    <col min="7" max="7" width="24.125" style="7" customWidth="1"/>
    <col min="8" max="8" width="9.125" style="7" customWidth="1"/>
    <col min="9" max="9" width="9.375" style="7" bestFit="1" customWidth="1"/>
    <col min="10" max="10" width="9.625" style="7" bestFit="1" customWidth="1"/>
    <col min="11" max="11" width="10.75390625" style="7" bestFit="1" customWidth="1"/>
    <col min="12" max="16384" width="9.125" style="7" customWidth="1"/>
  </cols>
  <sheetData>
    <row r="1" spans="1:7" s="48" customFormat="1" ht="31.5" customHeight="1">
      <c r="A1" s="144" t="s">
        <v>328</v>
      </c>
      <c r="B1" s="144"/>
      <c r="C1" s="144"/>
      <c r="D1" s="144"/>
      <c r="E1" s="144"/>
      <c r="F1" s="144"/>
      <c r="G1" s="144"/>
    </row>
    <row r="2" spans="1:11" s="121" customFormat="1" ht="22.5" customHeight="1">
      <c r="A2" s="119" t="s">
        <v>322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s="121" customFormat="1" ht="15" customHeight="1">
      <c r="A3" s="160" t="s">
        <v>323</v>
      </c>
      <c r="B3" s="160"/>
      <c r="C3" s="160"/>
      <c r="D3" s="160"/>
      <c r="E3" s="160"/>
      <c r="F3" s="120"/>
      <c r="G3" s="120"/>
      <c r="H3" s="120"/>
      <c r="I3" s="120"/>
      <c r="J3" s="120"/>
      <c r="K3" s="120"/>
      <c r="M3" s="122"/>
    </row>
    <row r="4" spans="1:14" ht="26.25" customHeight="1">
      <c r="A4" s="142" t="s">
        <v>31</v>
      </c>
      <c r="B4" s="142"/>
      <c r="C4" s="143" t="s">
        <v>170</v>
      </c>
      <c r="D4" s="143"/>
      <c r="E4" s="143"/>
      <c r="F4" s="143"/>
      <c r="G4" s="143"/>
      <c r="H4" s="32"/>
      <c r="I4" s="32"/>
      <c r="J4" s="32"/>
      <c r="K4" s="32"/>
      <c r="L4" s="32"/>
      <c r="M4" s="32"/>
      <c r="N4" s="32"/>
    </row>
    <row r="5" spans="1:9" ht="12.75">
      <c r="A5" s="142" t="s">
        <v>33</v>
      </c>
      <c r="B5" s="142"/>
      <c r="C5" s="145" t="s">
        <v>172</v>
      </c>
      <c r="D5" s="145"/>
      <c r="E5" s="145"/>
      <c r="F5" s="145"/>
      <c r="G5" s="145"/>
      <c r="I5" s="46"/>
    </row>
    <row r="6" spans="1:16" s="79" customFormat="1" ht="14.25" customHeight="1" thickBot="1">
      <c r="A6" s="123" t="s">
        <v>324</v>
      </c>
      <c r="B6" s="123"/>
      <c r="C6" s="124"/>
      <c r="D6" s="124"/>
      <c r="E6" s="124"/>
      <c r="F6" s="124"/>
      <c r="G6" s="124"/>
      <c r="H6" s="125"/>
      <c r="I6" s="125"/>
      <c r="J6" s="125"/>
      <c r="K6" s="125"/>
      <c r="L6" s="125"/>
      <c r="M6" s="125"/>
      <c r="N6" s="125"/>
      <c r="O6" s="125"/>
      <c r="P6" s="125"/>
    </row>
    <row r="7" spans="1:10" ht="15" customHeight="1">
      <c r="A7" s="156" t="s">
        <v>71</v>
      </c>
      <c r="B7" s="157"/>
      <c r="C7" s="150" t="s">
        <v>72</v>
      </c>
      <c r="D7" s="151"/>
      <c r="E7" s="151"/>
      <c r="F7" s="152"/>
      <c r="G7" s="148" t="s">
        <v>73</v>
      </c>
      <c r="J7" s="46"/>
    </row>
    <row r="8" spans="1:10" ht="13.5" customHeight="1" thickBot="1">
      <c r="A8" s="158"/>
      <c r="B8" s="159"/>
      <c r="C8" s="153"/>
      <c r="D8" s="154"/>
      <c r="E8" s="154"/>
      <c r="F8" s="155"/>
      <c r="G8" s="149"/>
      <c r="J8" s="46"/>
    </row>
    <row r="9" spans="1:10" ht="32.25" customHeight="1">
      <c r="A9" s="146">
        <v>1</v>
      </c>
      <c r="B9" s="147"/>
      <c r="C9" s="132" t="s">
        <v>320</v>
      </c>
      <c r="D9" s="133"/>
      <c r="E9" s="133"/>
      <c r="F9" s="134"/>
      <c r="G9" s="116">
        <f>'APRĒĶINS-1'!D26</f>
        <v>0</v>
      </c>
      <c r="J9" s="46"/>
    </row>
    <row r="10" spans="1:7" ht="15">
      <c r="A10" s="127"/>
      <c r="B10" s="128"/>
      <c r="C10" s="129" t="s">
        <v>28</v>
      </c>
      <c r="D10" s="130"/>
      <c r="E10" s="130"/>
      <c r="F10" s="131"/>
      <c r="G10" s="118">
        <f>SUM(G9:G9)</f>
        <v>0</v>
      </c>
    </row>
    <row r="11" spans="1:7" ht="15">
      <c r="A11" s="135" t="s">
        <v>321</v>
      </c>
      <c r="B11" s="136"/>
      <c r="C11" s="136"/>
      <c r="D11" s="136"/>
      <c r="E11" s="136"/>
      <c r="F11" s="137"/>
      <c r="G11" s="116">
        <f>G10*22%</f>
        <v>0</v>
      </c>
    </row>
    <row r="12" spans="1:7" ht="14.25">
      <c r="A12" s="129" t="s">
        <v>74</v>
      </c>
      <c r="B12" s="130"/>
      <c r="C12" s="130"/>
      <c r="D12" s="130"/>
      <c r="E12" s="130"/>
      <c r="F12" s="131"/>
      <c r="G12" s="117">
        <f>SUM(G11:G11)</f>
        <v>0</v>
      </c>
    </row>
    <row r="13" spans="1:7" ht="14.25">
      <c r="A13" s="139"/>
      <c r="B13" s="139"/>
      <c r="C13" s="139"/>
      <c r="D13" s="139"/>
      <c r="E13" s="139"/>
      <c r="F13" s="139"/>
      <c r="G13" s="139"/>
    </row>
    <row r="15" spans="1:15" s="79" customFormat="1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31"/>
      <c r="M15" s="31"/>
      <c r="N15" s="31"/>
      <c r="O15" s="31"/>
    </row>
    <row r="16" spans="1:15" s="79" customFormat="1" ht="12.75">
      <c r="A16" s="138" t="s">
        <v>55</v>
      </c>
      <c r="B16" s="138"/>
      <c r="C16" s="140"/>
      <c r="D16" s="140"/>
      <c r="E16" s="140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s="79" customFormat="1" ht="12.75">
      <c r="A17" s="138"/>
      <c r="B17" s="138"/>
      <c r="C17" s="161" t="s">
        <v>56</v>
      </c>
      <c r="D17" s="161"/>
      <c r="E17" s="161"/>
      <c r="F17" s="138"/>
      <c r="G17" s="138"/>
      <c r="H17" s="138"/>
      <c r="I17" s="138"/>
      <c r="J17" s="138"/>
      <c r="K17" s="138"/>
      <c r="L17" s="138"/>
      <c r="M17" s="138"/>
      <c r="N17" s="138"/>
      <c r="O17" s="138"/>
    </row>
    <row r="18" s="79" customFormat="1" ht="12.75">
      <c r="A18" s="30"/>
    </row>
    <row r="19" s="79" customFormat="1" ht="12.75">
      <c r="A19" s="30"/>
    </row>
    <row r="20" s="79" customFormat="1" ht="12.75">
      <c r="A20" s="30"/>
    </row>
  </sheetData>
  <sheetProtection/>
  <mergeCells count="26">
    <mergeCell ref="H16:J16"/>
    <mergeCell ref="K16:O16"/>
    <mergeCell ref="A17:B17"/>
    <mergeCell ref="C17:E17"/>
    <mergeCell ref="F17:J17"/>
    <mergeCell ref="K17:O17"/>
    <mergeCell ref="A4:B4"/>
    <mergeCell ref="C4:G4"/>
    <mergeCell ref="A1:G1"/>
    <mergeCell ref="C5:G5"/>
    <mergeCell ref="A9:B9"/>
    <mergeCell ref="A5:B5"/>
    <mergeCell ref="G7:G8"/>
    <mergeCell ref="C7:F8"/>
    <mergeCell ref="A7:B8"/>
    <mergeCell ref="A3:E3"/>
    <mergeCell ref="A10:B10"/>
    <mergeCell ref="C10:F10"/>
    <mergeCell ref="C9:F9"/>
    <mergeCell ref="A11:F11"/>
    <mergeCell ref="A16:B16"/>
    <mergeCell ref="A13:G13"/>
    <mergeCell ref="A12:F12"/>
    <mergeCell ref="C16:E16"/>
    <mergeCell ref="F16:G16"/>
    <mergeCell ref="A15:K15"/>
  </mergeCells>
  <printOptions gridLines="1"/>
  <pageMargins left="0.55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375" style="7" customWidth="1"/>
    <col min="2" max="2" width="12.125" style="7" customWidth="1"/>
    <col min="3" max="3" width="33.875" style="7" customWidth="1"/>
    <col min="4" max="4" width="10.375" style="7" customWidth="1"/>
    <col min="5" max="5" width="9.375" style="7" customWidth="1"/>
    <col min="6" max="6" width="10.375" style="7" customWidth="1"/>
    <col min="7" max="8" width="9.625" style="7" customWidth="1"/>
    <col min="9" max="16384" width="9.125" style="7" customWidth="1"/>
  </cols>
  <sheetData>
    <row r="2" spans="1:8" ht="18" customHeight="1">
      <c r="A2" s="163" t="s">
        <v>319</v>
      </c>
      <c r="B2" s="163"/>
      <c r="C2" s="163"/>
      <c r="D2" s="163"/>
      <c r="E2" s="163"/>
      <c r="F2" s="163"/>
      <c r="G2" s="163"/>
      <c r="H2" s="163"/>
    </row>
    <row r="3" spans="1:8" ht="17.25" customHeight="1">
      <c r="A3" s="78"/>
      <c r="B3" s="78"/>
      <c r="C3" s="164" t="s">
        <v>171</v>
      </c>
      <c r="D3" s="164"/>
      <c r="E3" s="164"/>
      <c r="F3" s="164"/>
      <c r="G3" s="164"/>
      <c r="H3" s="78"/>
    </row>
    <row r="4" spans="1:8" ht="12.75">
      <c r="A4" s="161" t="s">
        <v>30</v>
      </c>
      <c r="B4" s="161"/>
      <c r="C4" s="161"/>
      <c r="D4" s="161"/>
      <c r="E4" s="161"/>
      <c r="F4" s="161"/>
      <c r="G4" s="161"/>
      <c r="H4" s="161"/>
    </row>
    <row r="5" spans="1:11" s="121" customFormat="1" ht="22.5" customHeight="1">
      <c r="A5" s="119" t="s">
        <v>322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3" s="121" customFormat="1" ht="15" customHeight="1">
      <c r="A6" s="160" t="s">
        <v>323</v>
      </c>
      <c r="B6" s="160"/>
      <c r="C6" s="160"/>
      <c r="D6" s="160"/>
      <c r="E6" s="160"/>
      <c r="F6" s="120"/>
      <c r="G6" s="120"/>
      <c r="H6" s="120"/>
      <c r="I6" s="120"/>
      <c r="J6" s="120"/>
      <c r="K6" s="120"/>
      <c r="M6" s="122"/>
    </row>
    <row r="7" spans="1:8" ht="12.75" customHeight="1">
      <c r="A7" s="138"/>
      <c r="B7" s="138"/>
      <c r="C7" s="138"/>
      <c r="D7" s="138"/>
      <c r="E7" s="138"/>
      <c r="F7" s="138"/>
      <c r="G7" s="138"/>
      <c r="H7" s="138"/>
    </row>
    <row r="8" spans="1:8" ht="27.75" customHeight="1">
      <c r="A8" s="170" t="s">
        <v>32</v>
      </c>
      <c r="B8" s="170"/>
      <c r="C8" s="143" t="s">
        <v>170</v>
      </c>
      <c r="D8" s="143"/>
      <c r="E8" s="143"/>
      <c r="F8" s="143"/>
      <c r="G8" s="143"/>
      <c r="H8" s="143"/>
    </row>
    <row r="9" spans="1:8" ht="14.25" customHeight="1">
      <c r="A9" s="142" t="s">
        <v>33</v>
      </c>
      <c r="B9" s="142"/>
      <c r="C9" s="142" t="s">
        <v>172</v>
      </c>
      <c r="D9" s="142"/>
      <c r="E9" s="142"/>
      <c r="F9" s="142"/>
      <c r="G9" s="142"/>
      <c r="H9" s="142"/>
    </row>
    <row r="10" spans="1:16" s="79" customFormat="1" ht="14.25" customHeight="1" thickBot="1">
      <c r="A10" s="123" t="s">
        <v>324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8" ht="12.75" customHeight="1" thickBot="1">
      <c r="A11" s="166"/>
      <c r="B11" s="166"/>
      <c r="C11" s="166"/>
      <c r="D11" s="166"/>
      <c r="E11" s="166"/>
      <c r="F11" s="166"/>
      <c r="G11" s="166"/>
      <c r="H11" s="166"/>
    </row>
    <row r="12" spans="1:8" ht="15" customHeight="1" thickBot="1">
      <c r="A12" s="49" t="s">
        <v>0</v>
      </c>
      <c r="B12" s="49" t="s">
        <v>57</v>
      </c>
      <c r="C12" s="50"/>
      <c r="D12" s="49" t="s">
        <v>58</v>
      </c>
      <c r="E12" s="167" t="s">
        <v>59</v>
      </c>
      <c r="F12" s="168"/>
      <c r="G12" s="169"/>
      <c r="H12" s="50"/>
    </row>
    <row r="13" spans="1:8" ht="12" customHeight="1">
      <c r="A13" s="8" t="s">
        <v>37</v>
      </c>
      <c r="B13" s="8" t="s">
        <v>58</v>
      </c>
      <c r="C13" s="8" t="s">
        <v>60</v>
      </c>
      <c r="D13" s="8" t="s">
        <v>21</v>
      </c>
      <c r="E13" s="51" t="s">
        <v>61</v>
      </c>
      <c r="F13" s="9" t="s">
        <v>62</v>
      </c>
      <c r="G13" s="51" t="s">
        <v>63</v>
      </c>
      <c r="H13" s="52" t="s">
        <v>46</v>
      </c>
    </row>
    <row r="14" spans="1:8" ht="12" customHeight="1">
      <c r="A14" s="8" t="s">
        <v>24</v>
      </c>
      <c r="B14" s="8" t="s">
        <v>0</v>
      </c>
      <c r="C14" s="8" t="s">
        <v>64</v>
      </c>
      <c r="D14" s="8" t="s">
        <v>16</v>
      </c>
      <c r="E14" s="53" t="s">
        <v>65</v>
      </c>
      <c r="F14" s="8" t="s">
        <v>16</v>
      </c>
      <c r="G14" s="53" t="s">
        <v>66</v>
      </c>
      <c r="H14" s="52" t="s">
        <v>67</v>
      </c>
    </row>
    <row r="15" spans="1:8" ht="12" customHeight="1" thickBot="1">
      <c r="A15" s="10"/>
      <c r="B15" s="10"/>
      <c r="C15" s="10"/>
      <c r="D15" s="10"/>
      <c r="E15" s="54" t="s">
        <v>16</v>
      </c>
      <c r="F15" s="10"/>
      <c r="G15" s="54" t="s">
        <v>16</v>
      </c>
      <c r="H15" s="55" t="s">
        <v>68</v>
      </c>
    </row>
    <row r="16" spans="1:8" ht="12.75" customHeight="1" thickBot="1">
      <c r="A16" s="11">
        <v>1</v>
      </c>
      <c r="B16" s="11">
        <v>2</v>
      </c>
      <c r="C16" s="70">
        <v>3</v>
      </c>
      <c r="D16" s="11">
        <v>4</v>
      </c>
      <c r="E16" s="11">
        <v>5</v>
      </c>
      <c r="F16" s="11">
        <v>6</v>
      </c>
      <c r="G16" s="11">
        <v>7</v>
      </c>
      <c r="H16" s="56"/>
    </row>
    <row r="17" spans="1:8" ht="12.75" customHeight="1">
      <c r="A17" s="84">
        <v>1</v>
      </c>
      <c r="B17" s="76" t="s">
        <v>141</v>
      </c>
      <c r="C17" s="73" t="s">
        <v>95</v>
      </c>
      <c r="D17" s="75">
        <f>'Demont.-1'!P31</f>
        <v>0</v>
      </c>
      <c r="E17" s="75">
        <f>'Demont.-1'!M31</f>
        <v>0</v>
      </c>
      <c r="F17" s="75">
        <f>'Demont.-1'!N31</f>
        <v>0</v>
      </c>
      <c r="G17" s="75">
        <f>'Demont.-1'!O31</f>
        <v>0</v>
      </c>
      <c r="H17" s="75">
        <f>'Demont.-1'!L31</f>
        <v>0</v>
      </c>
    </row>
    <row r="18" spans="1:8" ht="12.75" customHeight="1">
      <c r="A18" s="57">
        <v>2</v>
      </c>
      <c r="B18" s="85" t="s">
        <v>142</v>
      </c>
      <c r="C18" s="86" t="s">
        <v>96</v>
      </c>
      <c r="D18" s="59">
        <f>'Zemes d.-2'!P80</f>
        <v>0</v>
      </c>
      <c r="E18" s="59">
        <f>'Zemes d.-2'!M80</f>
        <v>0</v>
      </c>
      <c r="F18" s="59">
        <f>'Zemes d.-2'!N80</f>
        <v>0</v>
      </c>
      <c r="G18" s="59">
        <f>'Zemes d.-2'!O80</f>
        <v>0</v>
      </c>
      <c r="H18" s="59">
        <f>'Zemes d.-2'!L80</f>
        <v>0</v>
      </c>
    </row>
    <row r="19" spans="1:8" ht="12.75" customHeight="1">
      <c r="A19" s="57">
        <v>3</v>
      </c>
      <c r="B19" s="58" t="s">
        <v>143</v>
      </c>
      <c r="C19" s="86" t="s">
        <v>138</v>
      </c>
      <c r="D19" s="59">
        <f>'Caurules1-3'!P127</f>
        <v>0</v>
      </c>
      <c r="E19" s="59">
        <f>'Caurules1-3'!M127</f>
        <v>0</v>
      </c>
      <c r="F19" s="59">
        <f>'Caurules1-3'!N127</f>
        <v>0</v>
      </c>
      <c r="G19" s="59">
        <f>'Caurules1-3'!O127</f>
        <v>0</v>
      </c>
      <c r="H19" s="59">
        <f>'Caurules1-3'!L127</f>
        <v>0</v>
      </c>
    </row>
    <row r="20" spans="1:8" ht="12" customHeight="1">
      <c r="A20" s="57">
        <v>4</v>
      </c>
      <c r="B20" s="58" t="s">
        <v>160</v>
      </c>
      <c r="C20" s="86" t="s">
        <v>159</v>
      </c>
      <c r="D20" s="59">
        <f>'Būvniec.1-4'!P51</f>
        <v>0</v>
      </c>
      <c r="E20" s="59">
        <f>'Būvniec.1-4'!M51</f>
        <v>0</v>
      </c>
      <c r="F20" s="59">
        <f>'Būvniec.1-4'!N51</f>
        <v>0</v>
      </c>
      <c r="G20" s="59">
        <f>'Būvniec.1-4'!O51</f>
        <v>0</v>
      </c>
      <c r="H20" s="59">
        <f>'Būvniec.1-4'!L51</f>
        <v>0</v>
      </c>
    </row>
    <row r="21" spans="1:8" ht="12.75" customHeight="1">
      <c r="A21" s="57">
        <v>5</v>
      </c>
      <c r="B21" s="58" t="s">
        <v>144</v>
      </c>
      <c r="C21" s="86" t="s">
        <v>97</v>
      </c>
      <c r="D21" s="59">
        <f>'Labiek.1-5'!P47</f>
        <v>0</v>
      </c>
      <c r="E21" s="59">
        <f>'Labiek.1-5'!M47</f>
        <v>0</v>
      </c>
      <c r="F21" s="59">
        <f>'Labiek.1-5'!N47</f>
        <v>0</v>
      </c>
      <c r="G21" s="59">
        <f>'Labiek.1-5'!O47</f>
        <v>0</v>
      </c>
      <c r="H21" s="59">
        <f>'Labiek.1-5'!L47</f>
        <v>0</v>
      </c>
    </row>
    <row r="22" spans="1:8" ht="12" customHeight="1">
      <c r="A22" s="71"/>
      <c r="B22" s="72"/>
      <c r="C22" s="74" t="s">
        <v>25</v>
      </c>
      <c r="D22" s="60">
        <f>SUM(D17:D21)</f>
        <v>0</v>
      </c>
      <c r="E22" s="60">
        <f>SUM(E17:E21)</f>
        <v>0</v>
      </c>
      <c r="F22" s="60">
        <f>SUM(F17:F21)</f>
        <v>0</v>
      </c>
      <c r="G22" s="60">
        <f>SUM(G17:G21)</f>
        <v>0</v>
      </c>
      <c r="H22" s="69">
        <f>SUM(H17:H21)</f>
        <v>0</v>
      </c>
    </row>
    <row r="23" spans="1:8" ht="12" customHeight="1">
      <c r="A23" s="129" t="s">
        <v>325</v>
      </c>
      <c r="B23" s="130"/>
      <c r="C23" s="131"/>
      <c r="D23" s="61">
        <f>D22*6%</f>
        <v>0</v>
      </c>
      <c r="E23" s="165"/>
      <c r="F23" s="165"/>
      <c r="G23" s="165"/>
      <c r="H23" s="165"/>
    </row>
    <row r="24" spans="1:8" ht="12" customHeight="1">
      <c r="A24" s="129" t="s">
        <v>139</v>
      </c>
      <c r="B24" s="130"/>
      <c r="C24" s="131"/>
      <c r="D24" s="61">
        <f>D22*4%</f>
        <v>0</v>
      </c>
      <c r="E24" s="165"/>
      <c r="F24" s="165"/>
      <c r="G24" s="165"/>
      <c r="H24" s="165"/>
    </row>
    <row r="25" spans="1:8" ht="12" customHeight="1">
      <c r="A25" s="129" t="s">
        <v>69</v>
      </c>
      <c r="B25" s="130"/>
      <c r="C25" s="131"/>
      <c r="D25" s="61">
        <f>E22*24.09%</f>
        <v>0</v>
      </c>
      <c r="E25" s="165"/>
      <c r="F25" s="165"/>
      <c r="G25" s="165"/>
      <c r="H25" s="165"/>
    </row>
    <row r="26" spans="1:8" ht="12" customHeight="1">
      <c r="A26" s="129" t="s">
        <v>70</v>
      </c>
      <c r="B26" s="130"/>
      <c r="C26" s="162"/>
      <c r="D26" s="114">
        <f>SUM(D22:D25)</f>
        <v>0</v>
      </c>
      <c r="E26" s="165"/>
      <c r="F26" s="165"/>
      <c r="G26" s="165"/>
      <c r="H26" s="165"/>
    </row>
    <row r="27" spans="1:8" ht="12" customHeight="1">
      <c r="A27" s="113"/>
      <c r="B27" s="113"/>
      <c r="C27" s="113"/>
      <c r="D27" s="115"/>
      <c r="E27" s="112"/>
      <c r="F27" s="112"/>
      <c r="G27" s="112"/>
      <c r="H27" s="112"/>
    </row>
    <row r="28" spans="1:8" ht="12" customHeight="1">
      <c r="A28" s="113"/>
      <c r="B28" s="113"/>
      <c r="C28" s="113"/>
      <c r="D28" s="115"/>
      <c r="E28" s="112"/>
      <c r="F28" s="112"/>
      <c r="G28" s="112"/>
      <c r="H28" s="112"/>
    </row>
    <row r="29" spans="1:8" ht="12" customHeight="1">
      <c r="A29" s="113"/>
      <c r="B29" s="113"/>
      <c r="C29" s="113"/>
      <c r="D29" s="115"/>
      <c r="E29" s="112"/>
      <c r="F29" s="112"/>
      <c r="G29" s="112"/>
      <c r="H29" s="112"/>
    </row>
    <row r="30" spans="1:16" s="79" customFormat="1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31"/>
      <c r="N30" s="31"/>
      <c r="O30" s="31"/>
      <c r="P30" s="31"/>
    </row>
    <row r="31" spans="1:16" s="79" customFormat="1" ht="12.75">
      <c r="A31" s="138" t="s">
        <v>55</v>
      </c>
      <c r="B31" s="138"/>
      <c r="C31" s="140"/>
      <c r="D31" s="140"/>
      <c r="E31" s="14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s="79" customFormat="1" ht="12.75">
      <c r="A32" s="138"/>
      <c r="B32" s="138"/>
      <c r="C32" s="161" t="s">
        <v>56</v>
      </c>
      <c r="D32" s="161"/>
      <c r="E32" s="161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  <row r="33" s="79" customFormat="1" ht="12.75">
      <c r="A33" s="30"/>
    </row>
    <row r="34" s="79" customFormat="1" ht="12.75">
      <c r="A34" s="30"/>
    </row>
    <row r="35" s="79" customFormat="1" ht="12.75">
      <c r="A35" s="30"/>
    </row>
    <row r="41" ht="12.75">
      <c r="E41" s="46"/>
    </row>
  </sheetData>
  <sheetProtection/>
  <mergeCells count="26">
    <mergeCell ref="F32:K32"/>
    <mergeCell ref="L32:P32"/>
    <mergeCell ref="A6:E6"/>
    <mergeCell ref="A30:L30"/>
    <mergeCell ref="A31:B31"/>
    <mergeCell ref="C31:E31"/>
    <mergeCell ref="F31:H31"/>
    <mergeCell ref="I31:K31"/>
    <mergeCell ref="L31:P31"/>
    <mergeCell ref="A32:B32"/>
    <mergeCell ref="A11:H11"/>
    <mergeCell ref="E12:G12"/>
    <mergeCell ref="A7:H7"/>
    <mergeCell ref="A8:B8"/>
    <mergeCell ref="A9:B9"/>
    <mergeCell ref="C9:H9"/>
    <mergeCell ref="A25:C25"/>
    <mergeCell ref="C32:E32"/>
    <mergeCell ref="A26:C26"/>
    <mergeCell ref="A2:H2"/>
    <mergeCell ref="C3:G3"/>
    <mergeCell ref="A4:H4"/>
    <mergeCell ref="E23:H26"/>
    <mergeCell ref="A24:C24"/>
    <mergeCell ref="C8:H8"/>
    <mergeCell ref="A23:C23"/>
  </mergeCells>
  <printOptions gridLines="1"/>
  <pageMargins left="0.32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4.875" style="80" customWidth="1"/>
    <col min="2" max="2" width="9.875" style="80" customWidth="1"/>
    <col min="3" max="3" width="35.25390625" style="80" customWidth="1"/>
    <col min="4" max="4" width="6.00390625" style="80" customWidth="1"/>
    <col min="5" max="5" width="10.25390625" style="80" customWidth="1"/>
    <col min="6" max="6" width="6.25390625" style="80" customWidth="1"/>
    <col min="7" max="7" width="7.875" style="80" customWidth="1"/>
    <col min="8" max="8" width="8.375" style="80" customWidth="1"/>
    <col min="9" max="9" width="6.00390625" style="80" customWidth="1"/>
    <col min="10" max="10" width="6.375" style="80" customWidth="1"/>
    <col min="11" max="11" width="7.375" style="80" customWidth="1"/>
    <col min="12" max="12" width="7.875" style="80" customWidth="1"/>
    <col min="13" max="13" width="8.25390625" style="80" customWidth="1"/>
    <col min="14" max="14" width="7.625" style="80" customWidth="1"/>
    <col min="15" max="16" width="8.125" style="80" customWidth="1"/>
    <col min="17" max="16384" width="9.125" style="80" customWidth="1"/>
  </cols>
  <sheetData>
    <row r="1" spans="1:16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>
      <c r="A2" s="175" t="s">
        <v>145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63"/>
    </row>
    <row r="3" spans="1:16" ht="14.25">
      <c r="A3" s="62"/>
      <c r="B3" s="62"/>
      <c r="C3" s="176" t="s">
        <v>83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62"/>
    </row>
    <row r="4" spans="1:16" ht="12.75">
      <c r="A4" s="161" t="s">
        <v>30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1" s="121" customFormat="1" ht="22.5" customHeight="1">
      <c r="A5" s="119" t="s">
        <v>322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3" s="121" customFormat="1" ht="15" customHeight="1">
      <c r="A6" s="160" t="s">
        <v>323</v>
      </c>
      <c r="B6" s="160"/>
      <c r="C6" s="160"/>
      <c r="D6" s="160"/>
      <c r="E6" s="160"/>
      <c r="F6" s="120"/>
      <c r="G6" s="120"/>
      <c r="H6" s="120"/>
      <c r="I6" s="120"/>
      <c r="J6" s="120"/>
      <c r="K6" s="120"/>
      <c r="M6" s="122"/>
    </row>
    <row r="7" spans="1:16" ht="12.75">
      <c r="A7" s="142" t="s">
        <v>32</v>
      </c>
      <c r="B7" s="142"/>
      <c r="C7" s="180" t="s">
        <v>170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67"/>
    </row>
    <row r="8" spans="1:16" ht="15">
      <c r="A8" s="142" t="s">
        <v>33</v>
      </c>
      <c r="B8" s="142"/>
      <c r="C8" s="174" t="s">
        <v>172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93"/>
    </row>
    <row r="9" spans="1:16" s="79" customFormat="1" ht="14.25" customHeight="1" thickBot="1">
      <c r="A9" s="123" t="s">
        <v>324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3.5" thickBot="1">
      <c r="A10" s="33" t="s">
        <v>34</v>
      </c>
      <c r="B10" s="33"/>
      <c r="C10" s="34"/>
      <c r="D10" s="33" t="s">
        <v>19</v>
      </c>
      <c r="E10" s="35" t="s">
        <v>20</v>
      </c>
      <c r="F10" s="171" t="s">
        <v>35</v>
      </c>
      <c r="G10" s="172"/>
      <c r="H10" s="172"/>
      <c r="I10" s="172"/>
      <c r="J10" s="172"/>
      <c r="K10" s="173"/>
      <c r="L10" s="36"/>
      <c r="M10" s="36"/>
      <c r="N10" s="36" t="s">
        <v>36</v>
      </c>
      <c r="O10" s="36" t="s">
        <v>21</v>
      </c>
      <c r="P10" s="37" t="s">
        <v>16</v>
      </c>
    </row>
    <row r="11" spans="1:16" ht="12.75">
      <c r="A11" s="38" t="s">
        <v>37</v>
      </c>
      <c r="B11" s="38" t="s">
        <v>38</v>
      </c>
      <c r="C11" s="38" t="s">
        <v>39</v>
      </c>
      <c r="D11" s="38" t="s">
        <v>22</v>
      </c>
      <c r="E11" s="39" t="s">
        <v>23</v>
      </c>
      <c r="F11" s="38" t="s">
        <v>40</v>
      </c>
      <c r="G11" s="33" t="s">
        <v>41</v>
      </c>
      <c r="H11" s="33" t="s">
        <v>42</v>
      </c>
      <c r="I11" s="33" t="s">
        <v>43</v>
      </c>
      <c r="J11" s="33" t="s">
        <v>44</v>
      </c>
      <c r="K11" s="33" t="s">
        <v>45</v>
      </c>
      <c r="L11" s="40" t="s">
        <v>46</v>
      </c>
      <c r="M11" s="33" t="s">
        <v>42</v>
      </c>
      <c r="N11" s="33" t="s">
        <v>43</v>
      </c>
      <c r="O11" s="33" t="s">
        <v>44</v>
      </c>
      <c r="P11" s="33" t="s">
        <v>45</v>
      </c>
    </row>
    <row r="12" spans="1:16" ht="12.75">
      <c r="A12" s="38"/>
      <c r="B12" s="38"/>
      <c r="C12" s="38"/>
      <c r="D12" s="38"/>
      <c r="E12" s="39"/>
      <c r="F12" s="38" t="s">
        <v>47</v>
      </c>
      <c r="G12" s="38" t="s">
        <v>48</v>
      </c>
      <c r="H12" s="38" t="s">
        <v>49</v>
      </c>
      <c r="I12" s="38" t="s">
        <v>50</v>
      </c>
      <c r="J12" s="38" t="s">
        <v>51</v>
      </c>
      <c r="K12" s="38" t="s">
        <v>16</v>
      </c>
      <c r="L12" s="41" t="s">
        <v>52</v>
      </c>
      <c r="M12" s="38" t="s">
        <v>49</v>
      </c>
      <c r="N12" s="38" t="s">
        <v>50</v>
      </c>
      <c r="O12" s="38" t="s">
        <v>51</v>
      </c>
      <c r="P12" s="38" t="s">
        <v>16</v>
      </c>
    </row>
    <row r="13" spans="1:16" ht="13.5" thickBot="1">
      <c r="A13" s="42" t="s">
        <v>24</v>
      </c>
      <c r="B13" s="42"/>
      <c r="C13" s="42"/>
      <c r="D13" s="42"/>
      <c r="E13" s="43"/>
      <c r="F13" s="42" t="s">
        <v>53</v>
      </c>
      <c r="G13" s="42" t="s">
        <v>54</v>
      </c>
      <c r="H13" s="42" t="s">
        <v>16</v>
      </c>
      <c r="I13" s="42" t="s">
        <v>16</v>
      </c>
      <c r="J13" s="42" t="s">
        <v>16</v>
      </c>
      <c r="K13" s="42"/>
      <c r="L13" s="44" t="s">
        <v>53</v>
      </c>
      <c r="M13" s="42" t="s">
        <v>16</v>
      </c>
      <c r="N13" s="42" t="s">
        <v>16</v>
      </c>
      <c r="O13" s="42" t="s">
        <v>16</v>
      </c>
      <c r="P13" s="42"/>
    </row>
    <row r="14" spans="1:16" ht="13.5" thickBot="1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5">
        <v>15</v>
      </c>
      <c r="P14" s="45">
        <v>16</v>
      </c>
    </row>
    <row r="15" spans="1:16" ht="12.75">
      <c r="A15" s="26">
        <v>13</v>
      </c>
      <c r="B15" s="26" t="s">
        <v>14</v>
      </c>
      <c r="C15" s="28" t="s">
        <v>180</v>
      </c>
      <c r="D15" s="26" t="s">
        <v>15</v>
      </c>
      <c r="E15" s="27">
        <v>90</v>
      </c>
      <c r="F15" s="29"/>
      <c r="G15" s="27"/>
      <c r="H15" s="27"/>
      <c r="I15" s="26"/>
      <c r="J15" s="27"/>
      <c r="K15" s="29">
        <f>H15+J15+I15</f>
        <v>0</v>
      </c>
      <c r="L15" s="29">
        <f>E15*F15</f>
        <v>0</v>
      </c>
      <c r="M15" s="29">
        <f>E15*H15</f>
        <v>0</v>
      </c>
      <c r="N15" s="29"/>
      <c r="O15" s="29">
        <f>E15*J15</f>
        <v>0</v>
      </c>
      <c r="P15" s="29">
        <f>M15+N15+O15</f>
        <v>0</v>
      </c>
    </row>
    <row r="16" spans="1:16" ht="12.75">
      <c r="A16" s="26"/>
      <c r="B16" s="26"/>
      <c r="C16" s="28" t="s">
        <v>208</v>
      </c>
      <c r="D16" s="26"/>
      <c r="E16" s="27"/>
      <c r="F16" s="29"/>
      <c r="G16" s="27"/>
      <c r="H16" s="27"/>
      <c r="I16" s="26"/>
      <c r="J16" s="27"/>
      <c r="K16" s="29"/>
      <c r="L16" s="29"/>
      <c r="M16" s="29"/>
      <c r="N16" s="29"/>
      <c r="O16" s="29"/>
      <c r="P16" s="29"/>
    </row>
    <row r="17" spans="1:16" ht="12.75">
      <c r="A17" s="26">
        <v>14</v>
      </c>
      <c r="B17" s="26" t="s">
        <v>14</v>
      </c>
      <c r="C17" s="28" t="s">
        <v>180</v>
      </c>
      <c r="D17" s="26" t="s">
        <v>15</v>
      </c>
      <c r="E17" s="27">
        <v>10</v>
      </c>
      <c r="F17" s="29"/>
      <c r="G17" s="27"/>
      <c r="H17" s="27"/>
      <c r="I17" s="26"/>
      <c r="J17" s="27"/>
      <c r="K17" s="29">
        <f>H17+J17+I17</f>
        <v>0</v>
      </c>
      <c r="L17" s="29">
        <f>E17*F17</f>
        <v>0</v>
      </c>
      <c r="M17" s="29">
        <f>E17*H17</f>
        <v>0</v>
      </c>
      <c r="N17" s="29"/>
      <c r="O17" s="29">
        <f>E17*J17</f>
        <v>0</v>
      </c>
      <c r="P17" s="29">
        <f>M17+N17+O17</f>
        <v>0</v>
      </c>
    </row>
    <row r="18" spans="1:16" ht="12.75">
      <c r="A18" s="26"/>
      <c r="B18" s="26"/>
      <c r="C18" s="28" t="s">
        <v>181</v>
      </c>
      <c r="D18" s="26"/>
      <c r="E18" s="27"/>
      <c r="F18" s="29"/>
      <c r="G18" s="27"/>
      <c r="H18" s="27"/>
      <c r="I18" s="26"/>
      <c r="J18" s="27"/>
      <c r="K18" s="29"/>
      <c r="L18" s="29"/>
      <c r="M18" s="29"/>
      <c r="N18" s="29"/>
      <c r="O18" s="29"/>
      <c r="P18" s="29"/>
    </row>
    <row r="19" spans="1:16" ht="12.75">
      <c r="A19" s="26">
        <v>15</v>
      </c>
      <c r="B19" s="26" t="s">
        <v>14</v>
      </c>
      <c r="C19" s="28" t="s">
        <v>209</v>
      </c>
      <c r="D19" s="26" t="s">
        <v>15</v>
      </c>
      <c r="E19" s="27">
        <v>50</v>
      </c>
      <c r="F19" s="29"/>
      <c r="G19" s="27"/>
      <c r="H19" s="27"/>
      <c r="I19" s="26"/>
      <c r="J19" s="27"/>
      <c r="K19" s="29">
        <f>H19+J19+I19</f>
        <v>0</v>
      </c>
      <c r="L19" s="29">
        <f>E19*F19</f>
        <v>0</v>
      </c>
      <c r="M19" s="29">
        <f>E19*H19</f>
        <v>0</v>
      </c>
      <c r="N19" s="29"/>
      <c r="O19" s="29">
        <f>E19*J19</f>
        <v>0</v>
      </c>
      <c r="P19" s="29">
        <f>M19+N19+O19</f>
        <v>0</v>
      </c>
    </row>
    <row r="20" spans="1:16" ht="12.75">
      <c r="A20" s="26"/>
      <c r="B20" s="26"/>
      <c r="C20" s="28" t="s">
        <v>210</v>
      </c>
      <c r="D20" s="26"/>
      <c r="E20" s="27"/>
      <c r="F20" s="29"/>
      <c r="G20" s="27"/>
      <c r="H20" s="27"/>
      <c r="I20" s="26"/>
      <c r="J20" s="27"/>
      <c r="K20" s="29"/>
      <c r="L20" s="29"/>
      <c r="M20" s="29"/>
      <c r="N20" s="29"/>
      <c r="O20" s="29"/>
      <c r="P20" s="29"/>
    </row>
    <row r="21" spans="1:16" ht="12.75">
      <c r="A21" s="26"/>
      <c r="B21" s="26"/>
      <c r="C21" s="28" t="s">
        <v>215</v>
      </c>
      <c r="D21" s="26"/>
      <c r="E21" s="27"/>
      <c r="F21" s="29"/>
      <c r="G21" s="27"/>
      <c r="H21" s="27"/>
      <c r="I21" s="28"/>
      <c r="J21" s="27"/>
      <c r="K21" s="27"/>
      <c r="L21" s="27"/>
      <c r="M21" s="27"/>
      <c r="N21" s="29"/>
      <c r="O21" s="27"/>
      <c r="P21" s="27"/>
    </row>
    <row r="22" spans="1:16" ht="12.75">
      <c r="A22" s="26">
        <v>18</v>
      </c>
      <c r="B22" s="26" t="s">
        <v>14</v>
      </c>
      <c r="C22" s="28" t="s">
        <v>300</v>
      </c>
      <c r="D22" s="26" t="s">
        <v>17</v>
      </c>
      <c r="E22" s="27">
        <v>142</v>
      </c>
      <c r="F22" s="29"/>
      <c r="G22" s="27"/>
      <c r="H22" s="27"/>
      <c r="I22" s="28"/>
      <c r="J22" s="27"/>
      <c r="K22" s="27">
        <f>SUM(H22:J22)</f>
        <v>0</v>
      </c>
      <c r="L22" s="27">
        <f>E22*F22</f>
        <v>0</v>
      </c>
      <c r="M22" s="27">
        <f>E22*H22</f>
        <v>0</v>
      </c>
      <c r="N22" s="29"/>
      <c r="O22" s="27">
        <f>E22*J22</f>
        <v>0</v>
      </c>
      <c r="P22" s="27">
        <f>E22*K22</f>
        <v>0</v>
      </c>
    </row>
    <row r="23" spans="1:16" ht="12.75">
      <c r="A23" s="26"/>
      <c r="B23" s="26"/>
      <c r="C23" s="28" t="s">
        <v>301</v>
      </c>
      <c r="D23" s="26"/>
      <c r="E23" s="27"/>
      <c r="F23" s="29"/>
      <c r="G23" s="27"/>
      <c r="H23" s="27"/>
      <c r="I23" s="28"/>
      <c r="J23" s="27"/>
      <c r="K23" s="27"/>
      <c r="L23" s="27"/>
      <c r="M23" s="27"/>
      <c r="N23" s="29"/>
      <c r="O23" s="27"/>
      <c r="P23" s="27"/>
    </row>
    <row r="24" spans="1:16" ht="12.75">
      <c r="A24" s="26">
        <v>19</v>
      </c>
      <c r="B24" s="26" t="s">
        <v>14</v>
      </c>
      <c r="C24" s="28" t="s">
        <v>302</v>
      </c>
      <c r="D24" s="26" t="s">
        <v>88</v>
      </c>
      <c r="E24" s="27">
        <v>7.5</v>
      </c>
      <c r="F24" s="29"/>
      <c r="G24" s="27"/>
      <c r="H24" s="27"/>
      <c r="I24" s="28"/>
      <c r="J24" s="27"/>
      <c r="K24" s="27">
        <f>SUM(H24:J24)</f>
        <v>0</v>
      </c>
      <c r="L24" s="27">
        <f>E24*F24</f>
        <v>0</v>
      </c>
      <c r="M24" s="27">
        <f>E24*H24</f>
        <v>0</v>
      </c>
      <c r="N24" s="29"/>
      <c r="O24" s="27">
        <f>E24*J24</f>
        <v>0</v>
      </c>
      <c r="P24" s="27">
        <f>E24*K24</f>
        <v>0</v>
      </c>
    </row>
    <row r="25" spans="1:16" ht="12.75">
      <c r="A25" s="26">
        <v>20</v>
      </c>
      <c r="B25" s="26" t="s">
        <v>14</v>
      </c>
      <c r="C25" s="28" t="s">
        <v>303</v>
      </c>
      <c r="D25" s="26" t="s">
        <v>88</v>
      </c>
      <c r="E25" s="27">
        <v>2.5</v>
      </c>
      <c r="F25" s="29"/>
      <c r="G25" s="27"/>
      <c r="H25" s="27"/>
      <c r="I25" s="28"/>
      <c r="J25" s="27"/>
      <c r="K25" s="27">
        <f>SUM(H25:J25)</f>
        <v>0</v>
      </c>
      <c r="L25" s="27">
        <f>E25*F25</f>
        <v>0</v>
      </c>
      <c r="M25" s="27">
        <f>E25*H25</f>
        <v>0</v>
      </c>
      <c r="N25" s="29"/>
      <c r="O25" s="27">
        <f>E25*J25</f>
        <v>0</v>
      </c>
      <c r="P25" s="27">
        <f>E25*K25</f>
        <v>0</v>
      </c>
    </row>
    <row r="26" spans="1:16" ht="12.75">
      <c r="A26" s="26">
        <v>21</v>
      </c>
      <c r="B26" s="26" t="s">
        <v>14</v>
      </c>
      <c r="C26" s="28" t="s">
        <v>304</v>
      </c>
      <c r="D26" s="26" t="s">
        <v>176</v>
      </c>
      <c r="E26" s="27">
        <v>1.33</v>
      </c>
      <c r="F26" s="29"/>
      <c r="G26" s="27"/>
      <c r="H26" s="27"/>
      <c r="I26" s="28"/>
      <c r="J26" s="27"/>
      <c r="K26" s="27">
        <f>SUM(H26:J26)</f>
        <v>0</v>
      </c>
      <c r="L26" s="27">
        <f>E26*F26</f>
        <v>0</v>
      </c>
      <c r="M26" s="27">
        <f>E26*H26</f>
        <v>0</v>
      </c>
      <c r="N26" s="29"/>
      <c r="O26" s="27">
        <f>E26*J26</f>
        <v>0</v>
      </c>
      <c r="P26" s="27">
        <f>E26*K26</f>
        <v>0</v>
      </c>
    </row>
    <row r="27" spans="1:16" ht="12.75">
      <c r="A27" s="2"/>
      <c r="B27" s="64"/>
      <c r="C27" s="24" t="s">
        <v>25</v>
      </c>
      <c r="D27" s="24" t="s">
        <v>16</v>
      </c>
      <c r="E27" s="24"/>
      <c r="F27" s="65"/>
      <c r="G27" s="65"/>
      <c r="H27" s="5"/>
      <c r="I27" s="65"/>
      <c r="J27" s="5"/>
      <c r="K27" s="5"/>
      <c r="L27" s="29">
        <f>SUM(L15:L26)</f>
        <v>0</v>
      </c>
      <c r="M27" s="5">
        <f>SUM(M15:M26)</f>
        <v>0</v>
      </c>
      <c r="N27" s="5">
        <f>SUM(N15:N26)</f>
        <v>0</v>
      </c>
      <c r="O27" s="5">
        <f>SUM(O15:O26)</f>
        <v>0</v>
      </c>
      <c r="P27" s="5">
        <f>SUM(P15:P26)</f>
        <v>0</v>
      </c>
    </row>
    <row r="28" spans="1:16" ht="12.75">
      <c r="A28" s="2"/>
      <c r="B28" s="2"/>
      <c r="C28" s="177" t="s">
        <v>29</v>
      </c>
      <c r="D28" s="177"/>
      <c r="E28" s="177"/>
      <c r="F28" s="177"/>
      <c r="G28" s="177"/>
      <c r="H28" s="177"/>
      <c r="I28" s="177"/>
      <c r="J28" s="177"/>
      <c r="K28" s="177"/>
      <c r="L28" s="4"/>
      <c r="M28" s="4"/>
      <c r="N28" s="27">
        <f>N27*3%</f>
        <v>0</v>
      </c>
      <c r="O28" s="3"/>
      <c r="P28" s="2"/>
    </row>
    <row r="29" spans="1:16" ht="12.75">
      <c r="A29" s="2"/>
      <c r="B29" s="2"/>
      <c r="C29" s="177" t="s">
        <v>25</v>
      </c>
      <c r="D29" s="177"/>
      <c r="E29" s="177"/>
      <c r="F29" s="177"/>
      <c r="G29" s="177"/>
      <c r="H29" s="177"/>
      <c r="I29" s="177"/>
      <c r="J29" s="177"/>
      <c r="K29" s="177"/>
      <c r="L29" s="4"/>
      <c r="M29" s="4"/>
      <c r="N29" s="4">
        <f>SUM(N27:N28)</f>
        <v>0</v>
      </c>
      <c r="O29" s="4"/>
      <c r="P29" s="2"/>
    </row>
    <row r="30" spans="1:16" ht="12.75">
      <c r="A30" s="2"/>
      <c r="B30" s="2"/>
      <c r="C30" s="177" t="s">
        <v>18</v>
      </c>
      <c r="D30" s="177"/>
      <c r="E30" s="177"/>
      <c r="F30" s="177"/>
      <c r="G30" s="177"/>
      <c r="H30" s="177"/>
      <c r="I30" s="177"/>
      <c r="J30" s="177"/>
      <c r="K30" s="177"/>
      <c r="L30" s="4"/>
      <c r="M30" s="4"/>
      <c r="N30" s="27">
        <f>N29*8%</f>
        <v>0</v>
      </c>
      <c r="O30" s="3"/>
      <c r="P30" s="2"/>
    </row>
    <row r="31" spans="1:16" ht="12.75">
      <c r="A31" s="2"/>
      <c r="B31" s="2"/>
      <c r="C31" s="178" t="s">
        <v>26</v>
      </c>
      <c r="D31" s="178"/>
      <c r="E31" s="178"/>
      <c r="F31" s="178"/>
      <c r="G31" s="178"/>
      <c r="H31" s="178"/>
      <c r="I31" s="178"/>
      <c r="J31" s="178"/>
      <c r="K31" s="178"/>
      <c r="L31" s="27">
        <f>SUM(L27)</f>
        <v>0</v>
      </c>
      <c r="M31" s="25">
        <f>SUM(M27)</f>
        <v>0</v>
      </c>
      <c r="N31" s="25">
        <f>SUM(N29:N30)</f>
        <v>0</v>
      </c>
      <c r="O31" s="25">
        <f>SUM(O27)</f>
        <v>0</v>
      </c>
      <c r="P31" s="25">
        <f>M31+N31+O31</f>
        <v>0</v>
      </c>
    </row>
    <row r="32" spans="1:16" ht="12.7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</row>
    <row r="33" spans="1:16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31"/>
      <c r="N33" s="31"/>
      <c r="O33" s="31"/>
      <c r="P33" s="31"/>
    </row>
    <row r="34" spans="1:16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1:16" s="79" customFormat="1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31"/>
      <c r="N35" s="31"/>
      <c r="O35" s="31"/>
      <c r="P35" s="31"/>
    </row>
    <row r="36" spans="1:16" s="79" customFormat="1" ht="12.75">
      <c r="A36" s="138" t="s">
        <v>55</v>
      </c>
      <c r="B36" s="138"/>
      <c r="C36" s="140"/>
      <c r="D36" s="140"/>
      <c r="E36" s="140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s="79" customFormat="1" ht="12.75">
      <c r="A37" s="138"/>
      <c r="B37" s="138"/>
      <c r="C37" s="161" t="s">
        <v>56</v>
      </c>
      <c r="D37" s="161"/>
      <c r="E37" s="161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="79" customFormat="1" ht="12.75">
      <c r="A38" s="30"/>
    </row>
    <row r="39" s="79" customFormat="1" ht="12.75">
      <c r="A39" s="30"/>
    </row>
    <row r="40" s="79" customFormat="1" ht="12.75">
      <c r="A40" s="30"/>
    </row>
    <row r="41" s="79" customFormat="1" ht="12.75"/>
    <row r="42" spans="1:16" ht="12.75">
      <c r="A42" s="30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</sheetData>
  <sheetProtection/>
  <mergeCells count="26">
    <mergeCell ref="C28:K28"/>
    <mergeCell ref="C29:K29"/>
    <mergeCell ref="C37:E37"/>
    <mergeCell ref="F37:K37"/>
    <mergeCell ref="L37:P37"/>
    <mergeCell ref="A6:E6"/>
    <mergeCell ref="C7:O7"/>
    <mergeCell ref="A36:B36"/>
    <mergeCell ref="C36:E36"/>
    <mergeCell ref="L36:P36"/>
    <mergeCell ref="A35:L35"/>
    <mergeCell ref="F36:H36"/>
    <mergeCell ref="I36:K36"/>
    <mergeCell ref="A37:B37"/>
    <mergeCell ref="C30:K30"/>
    <mergeCell ref="C31:K31"/>
    <mergeCell ref="A32:P32"/>
    <mergeCell ref="A34:P34"/>
    <mergeCell ref="A33:L33"/>
    <mergeCell ref="A8:B8"/>
    <mergeCell ref="F10:K10"/>
    <mergeCell ref="C8:O8"/>
    <mergeCell ref="A7:B7"/>
    <mergeCell ref="A2:O2"/>
    <mergeCell ref="C3:O3"/>
    <mergeCell ref="A4:P4"/>
  </mergeCells>
  <printOptions gridLines="1"/>
  <pageMargins left="0.4" right="0.38" top="0.55" bottom="0.5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64"/>
  <sheetViews>
    <sheetView zoomScalePageLayoutView="0" workbookViewId="0" topLeftCell="A57">
      <selection activeCell="A9" sqref="A9:IV9"/>
    </sheetView>
  </sheetViews>
  <sheetFormatPr defaultColWidth="9.00390625" defaultRowHeight="12.75"/>
  <cols>
    <col min="1" max="1" width="4.375" style="80" customWidth="1"/>
    <col min="2" max="2" width="10.625" style="80" customWidth="1"/>
    <col min="3" max="3" width="34.00390625" style="80" customWidth="1"/>
    <col min="4" max="4" width="6.00390625" style="80" customWidth="1"/>
    <col min="5" max="5" width="13.375" style="80" customWidth="1"/>
    <col min="6" max="6" width="5.375" style="80" customWidth="1"/>
    <col min="7" max="7" width="7.875" style="80" customWidth="1"/>
    <col min="8" max="8" width="6.375" style="80" customWidth="1"/>
    <col min="9" max="10" width="6.125" style="80" customWidth="1"/>
    <col min="11" max="11" width="6.625" style="80" customWidth="1"/>
    <col min="12" max="12" width="7.625" style="80" customWidth="1"/>
    <col min="13" max="13" width="9.125" style="80" customWidth="1"/>
    <col min="14" max="14" width="8.75390625" style="80" customWidth="1"/>
    <col min="15" max="15" width="9.375" style="80" customWidth="1"/>
    <col min="16" max="16" width="11.25390625" style="80" customWidth="1"/>
    <col min="17" max="19" width="9.125" style="80" customWidth="1"/>
    <col min="20" max="20" width="9.25390625" style="80" bestFit="1" customWidth="1"/>
    <col min="21" max="16384" width="9.125" style="80" customWidth="1"/>
  </cols>
  <sheetData>
    <row r="1" spans="1:16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>
      <c r="A2" s="175" t="s">
        <v>146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63"/>
    </row>
    <row r="3" spans="1:16" ht="14.25">
      <c r="A3" s="62"/>
      <c r="B3" s="62"/>
      <c r="C3" s="176" t="s">
        <v>98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62"/>
    </row>
    <row r="4" spans="1:16" ht="12.75">
      <c r="A4" s="161" t="s">
        <v>30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1" s="121" customFormat="1" ht="22.5" customHeight="1">
      <c r="A5" s="119" t="s">
        <v>322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3" s="121" customFormat="1" ht="15" customHeight="1">
      <c r="A6" s="160" t="s">
        <v>323</v>
      </c>
      <c r="B6" s="160"/>
      <c r="C6" s="160"/>
      <c r="D6" s="160"/>
      <c r="E6" s="160"/>
      <c r="F6" s="120"/>
      <c r="G6" s="120"/>
      <c r="H6" s="120"/>
      <c r="I6" s="120"/>
      <c r="J6" s="120"/>
      <c r="K6" s="120"/>
      <c r="M6" s="122"/>
    </row>
    <row r="7" spans="1:16" ht="12.75">
      <c r="A7" s="142" t="s">
        <v>32</v>
      </c>
      <c r="B7" s="142"/>
      <c r="C7" s="180" t="s">
        <v>170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67"/>
    </row>
    <row r="8" spans="1:16" ht="15" customHeight="1">
      <c r="A8" s="142" t="s">
        <v>33</v>
      </c>
      <c r="B8" s="142"/>
      <c r="C8" s="174" t="s">
        <v>172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s="79" customFormat="1" ht="14.25" customHeight="1" thickBot="1">
      <c r="A9" s="123" t="s">
        <v>324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3.5" thickBot="1">
      <c r="A10" s="33" t="s">
        <v>34</v>
      </c>
      <c r="B10" s="33"/>
      <c r="C10" s="34"/>
      <c r="D10" s="33" t="s">
        <v>19</v>
      </c>
      <c r="E10" s="35" t="s">
        <v>20</v>
      </c>
      <c r="F10" s="171" t="s">
        <v>35</v>
      </c>
      <c r="G10" s="172"/>
      <c r="H10" s="172"/>
      <c r="I10" s="172"/>
      <c r="J10" s="172"/>
      <c r="K10" s="173"/>
      <c r="L10" s="36"/>
      <c r="M10" s="36"/>
      <c r="N10" s="36" t="s">
        <v>36</v>
      </c>
      <c r="O10" s="36" t="s">
        <v>21</v>
      </c>
      <c r="P10" s="37" t="s">
        <v>16</v>
      </c>
    </row>
    <row r="11" spans="1:16" ht="12.75">
      <c r="A11" s="38" t="s">
        <v>37</v>
      </c>
      <c r="B11" s="38" t="s">
        <v>38</v>
      </c>
      <c r="C11" s="38" t="s">
        <v>39</v>
      </c>
      <c r="D11" s="38" t="s">
        <v>22</v>
      </c>
      <c r="E11" s="39" t="s">
        <v>23</v>
      </c>
      <c r="F11" s="38" t="s">
        <v>40</v>
      </c>
      <c r="G11" s="33" t="s">
        <v>41</v>
      </c>
      <c r="H11" s="33" t="s">
        <v>42</v>
      </c>
      <c r="I11" s="33" t="s">
        <v>43</v>
      </c>
      <c r="J11" s="33" t="s">
        <v>44</v>
      </c>
      <c r="K11" s="33" t="s">
        <v>45</v>
      </c>
      <c r="L11" s="40" t="s">
        <v>46</v>
      </c>
      <c r="M11" s="33" t="s">
        <v>42</v>
      </c>
      <c r="N11" s="33" t="s">
        <v>43</v>
      </c>
      <c r="O11" s="33" t="s">
        <v>44</v>
      </c>
      <c r="P11" s="33" t="s">
        <v>45</v>
      </c>
    </row>
    <row r="12" spans="1:16" ht="12.75">
      <c r="A12" s="38"/>
      <c r="B12" s="38"/>
      <c r="C12" s="38"/>
      <c r="D12" s="38"/>
      <c r="E12" s="39"/>
      <c r="F12" s="38" t="s">
        <v>47</v>
      </c>
      <c r="G12" s="38" t="s">
        <v>48</v>
      </c>
      <c r="H12" s="38" t="s">
        <v>49</v>
      </c>
      <c r="I12" s="38" t="s">
        <v>50</v>
      </c>
      <c r="J12" s="38" t="s">
        <v>51</v>
      </c>
      <c r="K12" s="38" t="s">
        <v>16</v>
      </c>
      <c r="L12" s="41" t="s">
        <v>52</v>
      </c>
      <c r="M12" s="38" t="s">
        <v>49</v>
      </c>
      <c r="N12" s="38" t="s">
        <v>50</v>
      </c>
      <c r="O12" s="38" t="s">
        <v>51</v>
      </c>
      <c r="P12" s="38" t="s">
        <v>16</v>
      </c>
    </row>
    <row r="13" spans="1:19" ht="13.5" thickBot="1">
      <c r="A13" s="42" t="s">
        <v>24</v>
      </c>
      <c r="B13" s="42"/>
      <c r="C13" s="42"/>
      <c r="D13" s="42"/>
      <c r="E13" s="43"/>
      <c r="F13" s="42" t="s">
        <v>53</v>
      </c>
      <c r="G13" s="42" t="s">
        <v>54</v>
      </c>
      <c r="H13" s="42" t="s">
        <v>16</v>
      </c>
      <c r="I13" s="42" t="s">
        <v>16</v>
      </c>
      <c r="J13" s="42" t="s">
        <v>16</v>
      </c>
      <c r="K13" s="42"/>
      <c r="L13" s="44" t="s">
        <v>53</v>
      </c>
      <c r="M13" s="42" t="s">
        <v>16</v>
      </c>
      <c r="N13" s="42" t="s">
        <v>16</v>
      </c>
      <c r="O13" s="42" t="s">
        <v>16</v>
      </c>
      <c r="P13" s="42"/>
      <c r="R13" s="79"/>
      <c r="S13" s="79"/>
    </row>
    <row r="14" spans="1:19" ht="13.5" thickBot="1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5">
        <v>15</v>
      </c>
      <c r="P14" s="45">
        <v>16</v>
      </c>
      <c r="R14" s="79"/>
      <c r="S14" s="79"/>
    </row>
    <row r="15" spans="1:19" ht="12.75">
      <c r="A15" s="81">
        <v>1</v>
      </c>
      <c r="B15" s="81" t="s">
        <v>79</v>
      </c>
      <c r="C15" s="82" t="s">
        <v>99</v>
      </c>
      <c r="D15" s="81" t="s">
        <v>88</v>
      </c>
      <c r="E15" s="101">
        <v>1560</v>
      </c>
      <c r="F15" s="29"/>
      <c r="G15" s="29"/>
      <c r="H15" s="29"/>
      <c r="I15" s="82"/>
      <c r="J15" s="29"/>
      <c r="K15" s="29">
        <f>H15+J15</f>
        <v>0</v>
      </c>
      <c r="L15" s="29">
        <f>E15*F15</f>
        <v>0</v>
      </c>
      <c r="M15" s="29">
        <f>E15*H15</f>
        <v>0</v>
      </c>
      <c r="N15" s="82"/>
      <c r="O15" s="29">
        <f>E15*J15</f>
        <v>0</v>
      </c>
      <c r="P15" s="29">
        <f>M15+N15+O15</f>
        <v>0</v>
      </c>
      <c r="R15" s="79"/>
      <c r="S15" s="110"/>
    </row>
    <row r="16" spans="1:19" ht="12.75">
      <c r="A16" s="26"/>
      <c r="B16" s="26"/>
      <c r="C16" s="28" t="s">
        <v>100</v>
      </c>
      <c r="D16" s="26"/>
      <c r="E16" s="83"/>
      <c r="F16" s="81"/>
      <c r="G16" s="27"/>
      <c r="H16" s="29"/>
      <c r="I16" s="28"/>
      <c r="J16" s="26"/>
      <c r="K16" s="29"/>
      <c r="L16" s="29"/>
      <c r="M16" s="29"/>
      <c r="N16" s="28"/>
      <c r="O16" s="29"/>
      <c r="P16" s="29"/>
      <c r="R16" s="79"/>
      <c r="S16" s="110"/>
    </row>
    <row r="17" spans="1:19" ht="12.75">
      <c r="A17" s="26"/>
      <c r="B17" s="26"/>
      <c r="C17" s="28" t="s">
        <v>101</v>
      </c>
      <c r="D17" s="26"/>
      <c r="E17" s="83"/>
      <c r="F17" s="81"/>
      <c r="G17" s="27"/>
      <c r="H17" s="29"/>
      <c r="I17" s="28"/>
      <c r="J17" s="26"/>
      <c r="K17" s="29"/>
      <c r="L17" s="29"/>
      <c r="M17" s="29"/>
      <c r="N17" s="28"/>
      <c r="O17" s="29"/>
      <c r="P17" s="29"/>
      <c r="R17" s="79"/>
      <c r="S17" s="110"/>
    </row>
    <row r="18" spans="1:19" ht="12.75">
      <c r="A18" s="26">
        <v>2</v>
      </c>
      <c r="B18" s="26" t="s">
        <v>14</v>
      </c>
      <c r="C18" s="28" t="s">
        <v>182</v>
      </c>
      <c r="D18" s="26" t="s">
        <v>88</v>
      </c>
      <c r="E18" s="83">
        <v>30</v>
      </c>
      <c r="F18" s="81"/>
      <c r="G18" s="27"/>
      <c r="H18" s="29"/>
      <c r="I18" s="28"/>
      <c r="J18" s="26"/>
      <c r="K18" s="29">
        <f>H18+J18</f>
        <v>0</v>
      </c>
      <c r="L18" s="29">
        <f>E18*F18</f>
        <v>0</v>
      </c>
      <c r="M18" s="29">
        <f>E18*H18</f>
        <v>0</v>
      </c>
      <c r="N18" s="28"/>
      <c r="O18" s="29">
        <f>E18*J18</f>
        <v>0</v>
      </c>
      <c r="P18" s="29">
        <f>M18+N18+O18</f>
        <v>0</v>
      </c>
      <c r="R18" s="79"/>
      <c r="S18" s="110"/>
    </row>
    <row r="19" spans="1:19" ht="12.75">
      <c r="A19" s="26">
        <v>3</v>
      </c>
      <c r="B19" s="26" t="s">
        <v>14</v>
      </c>
      <c r="C19" s="28" t="s">
        <v>102</v>
      </c>
      <c r="D19" s="26" t="s">
        <v>88</v>
      </c>
      <c r="E19" s="83">
        <v>110</v>
      </c>
      <c r="F19" s="29"/>
      <c r="G19" s="27"/>
      <c r="H19" s="29"/>
      <c r="I19" s="27"/>
      <c r="J19" s="27"/>
      <c r="K19" s="29">
        <f>H19+I19+J19</f>
        <v>0</v>
      </c>
      <c r="L19" s="29">
        <f>E19*F19</f>
        <v>0</v>
      </c>
      <c r="M19" s="29">
        <f>E19*H19</f>
        <v>0</v>
      </c>
      <c r="N19" s="27"/>
      <c r="O19" s="29">
        <f>E19*J19</f>
        <v>0</v>
      </c>
      <c r="P19" s="29">
        <f>M19+N19+O19</f>
        <v>0</v>
      </c>
      <c r="R19" s="79"/>
      <c r="S19" s="110"/>
    </row>
    <row r="20" spans="1:19" ht="12.75">
      <c r="A20" s="26"/>
      <c r="B20" s="26"/>
      <c r="C20" s="28" t="s">
        <v>103</v>
      </c>
      <c r="D20" s="26"/>
      <c r="E20" s="83"/>
      <c r="F20" s="81"/>
      <c r="G20" s="27"/>
      <c r="H20" s="29"/>
      <c r="I20" s="28"/>
      <c r="J20" s="26"/>
      <c r="K20" s="29"/>
      <c r="L20" s="29"/>
      <c r="M20" s="29"/>
      <c r="N20" s="27"/>
      <c r="O20" s="29"/>
      <c r="P20" s="29"/>
      <c r="R20" s="79"/>
      <c r="S20" s="110"/>
    </row>
    <row r="21" spans="1:19" ht="12.75">
      <c r="A21" s="26"/>
      <c r="B21" s="26"/>
      <c r="C21" s="28" t="s">
        <v>104</v>
      </c>
      <c r="D21" s="26"/>
      <c r="E21" s="83"/>
      <c r="F21" s="81"/>
      <c r="G21" s="27"/>
      <c r="H21" s="29"/>
      <c r="I21" s="28"/>
      <c r="J21" s="26"/>
      <c r="K21" s="29"/>
      <c r="L21" s="29"/>
      <c r="M21" s="29"/>
      <c r="N21" s="27"/>
      <c r="O21" s="29"/>
      <c r="P21" s="29"/>
      <c r="R21" s="79"/>
      <c r="S21" s="110"/>
    </row>
    <row r="22" spans="1:19" ht="12.75">
      <c r="A22" s="26"/>
      <c r="B22" s="26"/>
      <c r="C22" s="28" t="s">
        <v>105</v>
      </c>
      <c r="D22" s="26" t="s">
        <v>88</v>
      </c>
      <c r="E22" s="83">
        <v>121</v>
      </c>
      <c r="F22" s="81"/>
      <c r="G22" s="27"/>
      <c r="H22" s="29"/>
      <c r="I22" s="27"/>
      <c r="J22" s="26"/>
      <c r="K22" s="29">
        <f>H22+I22+J22</f>
        <v>0</v>
      </c>
      <c r="L22" s="29"/>
      <c r="M22" s="29"/>
      <c r="N22" s="27">
        <f>E22*I22</f>
        <v>0</v>
      </c>
      <c r="O22" s="29"/>
      <c r="P22" s="29">
        <f>M22+N22+O22</f>
        <v>0</v>
      </c>
      <c r="R22" s="79"/>
      <c r="S22" s="110"/>
    </row>
    <row r="23" spans="1:19" ht="12.75">
      <c r="A23" s="26">
        <v>4</v>
      </c>
      <c r="B23" s="26" t="s">
        <v>14</v>
      </c>
      <c r="C23" s="28" t="s">
        <v>106</v>
      </c>
      <c r="D23" s="26" t="s">
        <v>88</v>
      </c>
      <c r="E23" s="83">
        <v>350</v>
      </c>
      <c r="F23" s="29"/>
      <c r="G23" s="27"/>
      <c r="H23" s="29"/>
      <c r="I23" s="27"/>
      <c r="J23" s="27"/>
      <c r="K23" s="29">
        <f>H23+I23+J23</f>
        <v>0</v>
      </c>
      <c r="L23" s="29">
        <f>E23*F23</f>
        <v>0</v>
      </c>
      <c r="M23" s="29">
        <f>E23*H23</f>
        <v>0</v>
      </c>
      <c r="N23" s="27"/>
      <c r="O23" s="29">
        <f>E23*J23</f>
        <v>0</v>
      </c>
      <c r="P23" s="29">
        <f>M23+N23+O23</f>
        <v>0</v>
      </c>
      <c r="R23" s="79"/>
      <c r="S23" s="110"/>
    </row>
    <row r="24" spans="1:19" ht="12.75">
      <c r="A24" s="26"/>
      <c r="B24" s="26"/>
      <c r="C24" s="28" t="s">
        <v>107</v>
      </c>
      <c r="D24" s="26"/>
      <c r="E24" s="83"/>
      <c r="F24" s="81"/>
      <c r="G24" s="27"/>
      <c r="H24" s="29"/>
      <c r="I24" s="27"/>
      <c r="J24" s="26"/>
      <c r="K24" s="29"/>
      <c r="L24" s="29"/>
      <c r="M24" s="29"/>
      <c r="N24" s="27"/>
      <c r="O24" s="29"/>
      <c r="P24" s="29"/>
      <c r="R24" s="79"/>
      <c r="S24" s="110"/>
    </row>
    <row r="25" spans="1:19" ht="12.75">
      <c r="A25" s="26"/>
      <c r="B25" s="26"/>
      <c r="C25" s="28" t="s">
        <v>108</v>
      </c>
      <c r="D25" s="26"/>
      <c r="E25" s="83"/>
      <c r="F25" s="81"/>
      <c r="G25" s="27"/>
      <c r="H25" s="29"/>
      <c r="I25" s="27"/>
      <c r="J25" s="26"/>
      <c r="K25" s="29"/>
      <c r="L25" s="29"/>
      <c r="M25" s="29"/>
      <c r="N25" s="27"/>
      <c r="O25" s="29"/>
      <c r="P25" s="29"/>
      <c r="R25" s="79"/>
      <c r="S25" s="110"/>
    </row>
    <row r="26" spans="1:19" ht="12.75">
      <c r="A26" s="26"/>
      <c r="B26" s="26"/>
      <c r="C26" s="28" t="s">
        <v>105</v>
      </c>
      <c r="D26" s="26" t="s">
        <v>88</v>
      </c>
      <c r="E26" s="83">
        <v>385</v>
      </c>
      <c r="F26" s="81"/>
      <c r="G26" s="27"/>
      <c r="H26" s="29"/>
      <c r="I26" s="27"/>
      <c r="J26" s="26"/>
      <c r="K26" s="29">
        <f>H26+I26+J26</f>
        <v>0</v>
      </c>
      <c r="L26" s="29"/>
      <c r="M26" s="29"/>
      <c r="N26" s="27">
        <f>E26*I26</f>
        <v>0</v>
      </c>
      <c r="O26" s="29"/>
      <c r="P26" s="29">
        <f>M26+N26+O26</f>
        <v>0</v>
      </c>
      <c r="R26" s="79"/>
      <c r="S26" s="110"/>
    </row>
    <row r="27" spans="1:19" ht="12.75">
      <c r="A27" s="26">
        <v>5</v>
      </c>
      <c r="B27" s="26" t="s">
        <v>14</v>
      </c>
      <c r="C27" s="28" t="s">
        <v>109</v>
      </c>
      <c r="D27" s="26" t="s">
        <v>88</v>
      </c>
      <c r="E27" s="83">
        <v>1130</v>
      </c>
      <c r="F27" s="29"/>
      <c r="G27" s="27"/>
      <c r="H27" s="29"/>
      <c r="I27" s="27"/>
      <c r="J27" s="27"/>
      <c r="K27" s="29">
        <f>H27+I27+J27</f>
        <v>0</v>
      </c>
      <c r="L27" s="29">
        <f>E27*F27</f>
        <v>0</v>
      </c>
      <c r="M27" s="29">
        <f>E27*H27</f>
        <v>0</v>
      </c>
      <c r="N27" s="27"/>
      <c r="O27" s="29">
        <f>E27*J27</f>
        <v>0</v>
      </c>
      <c r="P27" s="29">
        <f>M27+N27+O27</f>
        <v>0</v>
      </c>
      <c r="R27" s="79"/>
      <c r="S27" s="110"/>
    </row>
    <row r="28" spans="1:19" ht="12.75">
      <c r="A28" s="26">
        <v>6</v>
      </c>
      <c r="B28" s="26" t="s">
        <v>14</v>
      </c>
      <c r="C28" s="6" t="s">
        <v>110</v>
      </c>
      <c r="D28" s="26" t="s">
        <v>111</v>
      </c>
      <c r="E28" s="83">
        <v>48</v>
      </c>
      <c r="F28" s="29"/>
      <c r="G28" s="27"/>
      <c r="H28" s="29"/>
      <c r="I28" s="27"/>
      <c r="J28" s="27"/>
      <c r="K28" s="29">
        <f>H28+I28+J28</f>
        <v>0</v>
      </c>
      <c r="L28" s="29">
        <f>E28*F28</f>
        <v>0</v>
      </c>
      <c r="M28" s="29">
        <f>E28*H28</f>
        <v>0</v>
      </c>
      <c r="N28" s="27"/>
      <c r="O28" s="29">
        <f>E28*J28</f>
        <v>0</v>
      </c>
      <c r="P28" s="29">
        <f>M28+N28+O28</f>
        <v>0</v>
      </c>
      <c r="R28" s="79"/>
      <c r="S28" s="110"/>
    </row>
    <row r="29" spans="1:103" ht="12.75">
      <c r="A29" s="87">
        <v>7</v>
      </c>
      <c r="B29" s="26" t="s">
        <v>14</v>
      </c>
      <c r="C29" s="6" t="s">
        <v>112</v>
      </c>
      <c r="D29" s="26" t="s">
        <v>17</v>
      </c>
      <c r="E29" s="83">
        <v>1200</v>
      </c>
      <c r="F29" s="29"/>
      <c r="G29" s="27"/>
      <c r="H29" s="29"/>
      <c r="I29" s="27"/>
      <c r="J29" s="26"/>
      <c r="K29" s="29">
        <f>H29+I29+J29</f>
        <v>0</v>
      </c>
      <c r="L29" s="29">
        <f>E29*F29</f>
        <v>0</v>
      </c>
      <c r="M29" s="29">
        <f>E29*H29</f>
        <v>0</v>
      </c>
      <c r="N29" s="27"/>
      <c r="O29" s="29"/>
      <c r="P29" s="29">
        <f>M29+N29+O29</f>
        <v>0</v>
      </c>
      <c r="Q29" s="79"/>
      <c r="R29" s="79"/>
      <c r="S29" s="110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</row>
    <row r="30" spans="1:103" ht="12.75">
      <c r="A30" s="87"/>
      <c r="B30" s="87"/>
      <c r="C30" s="28" t="s">
        <v>113</v>
      </c>
      <c r="D30" s="26"/>
      <c r="E30" s="83"/>
      <c r="F30" s="28"/>
      <c r="G30" s="27"/>
      <c r="H30" s="27"/>
      <c r="I30" s="27"/>
      <c r="J30" s="26"/>
      <c r="K30" s="27"/>
      <c r="L30" s="27"/>
      <c r="M30" s="27"/>
      <c r="N30" s="27"/>
      <c r="O30" s="27"/>
      <c r="P30" s="27"/>
      <c r="Q30" s="79"/>
      <c r="R30" s="79"/>
      <c r="S30" s="110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</row>
    <row r="31" spans="1:103" ht="12.75">
      <c r="A31" s="87">
        <v>8</v>
      </c>
      <c r="B31" s="87" t="s">
        <v>14</v>
      </c>
      <c r="C31" s="28" t="s">
        <v>99</v>
      </c>
      <c r="D31" s="26" t="s">
        <v>88</v>
      </c>
      <c r="E31" s="83">
        <v>60</v>
      </c>
      <c r="F31" s="27"/>
      <c r="G31" s="27"/>
      <c r="H31" s="27"/>
      <c r="I31" s="28"/>
      <c r="J31" s="27"/>
      <c r="K31" s="27">
        <f>H31+J31</f>
        <v>0</v>
      </c>
      <c r="L31" s="27">
        <f>E31*F31</f>
        <v>0</v>
      </c>
      <c r="M31" s="27">
        <f>E31*H31</f>
        <v>0</v>
      </c>
      <c r="N31" s="28"/>
      <c r="O31" s="27">
        <f>E31*J31</f>
        <v>0</v>
      </c>
      <c r="P31" s="27">
        <f>M31+N31+O31</f>
        <v>0</v>
      </c>
      <c r="Q31" s="79"/>
      <c r="R31" s="79"/>
      <c r="S31" s="110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</row>
    <row r="32" spans="1:103" ht="12.75">
      <c r="A32" s="87"/>
      <c r="B32" s="87"/>
      <c r="C32" s="28" t="s">
        <v>216</v>
      </c>
      <c r="D32" s="26"/>
      <c r="E32" s="83"/>
      <c r="F32" s="26"/>
      <c r="G32" s="27"/>
      <c r="H32" s="27"/>
      <c r="I32" s="28"/>
      <c r="J32" s="26"/>
      <c r="K32" s="27"/>
      <c r="L32" s="27"/>
      <c r="M32" s="27"/>
      <c r="N32" s="28"/>
      <c r="O32" s="27"/>
      <c r="P32" s="27"/>
      <c r="Q32" s="79"/>
      <c r="R32" s="79"/>
      <c r="S32" s="110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</row>
    <row r="33" spans="1:103" ht="12.75">
      <c r="A33" s="87"/>
      <c r="B33" s="87"/>
      <c r="C33" s="28" t="s">
        <v>217</v>
      </c>
      <c r="D33" s="26"/>
      <c r="E33" s="83"/>
      <c r="F33" s="26"/>
      <c r="G33" s="27"/>
      <c r="H33" s="27"/>
      <c r="I33" s="28"/>
      <c r="J33" s="26"/>
      <c r="K33" s="27"/>
      <c r="L33" s="27"/>
      <c r="M33" s="27"/>
      <c r="N33" s="28"/>
      <c r="O33" s="27"/>
      <c r="P33" s="27"/>
      <c r="Q33" s="79"/>
      <c r="R33" s="79"/>
      <c r="S33" s="110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</row>
    <row r="34" spans="1:103" ht="12.75">
      <c r="A34" s="87"/>
      <c r="B34" s="87"/>
      <c r="C34" s="88" t="s">
        <v>218</v>
      </c>
      <c r="D34" s="87"/>
      <c r="E34" s="94"/>
      <c r="F34" s="88"/>
      <c r="G34" s="66"/>
      <c r="H34" s="29"/>
      <c r="I34" s="66"/>
      <c r="J34" s="87"/>
      <c r="K34" s="29"/>
      <c r="L34" s="29"/>
      <c r="M34" s="29"/>
      <c r="N34" s="27"/>
      <c r="O34" s="29"/>
      <c r="P34" s="29"/>
      <c r="Q34" s="79"/>
      <c r="R34" s="79"/>
      <c r="S34" s="110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</row>
    <row r="35" spans="1:103" ht="12.75">
      <c r="A35" s="87">
        <v>9</v>
      </c>
      <c r="B35" s="87" t="s">
        <v>14</v>
      </c>
      <c r="C35" s="88" t="s">
        <v>219</v>
      </c>
      <c r="D35" s="87" t="s">
        <v>88</v>
      </c>
      <c r="E35" s="94">
        <v>60</v>
      </c>
      <c r="F35" s="29"/>
      <c r="G35" s="27"/>
      <c r="H35" s="29"/>
      <c r="I35" s="27"/>
      <c r="J35" s="27"/>
      <c r="K35" s="29">
        <f>H35+I35+J35</f>
        <v>0</v>
      </c>
      <c r="L35" s="29">
        <f>E35*F35</f>
        <v>0</v>
      </c>
      <c r="M35" s="29">
        <f>E35*H35</f>
        <v>0</v>
      </c>
      <c r="N35" s="27"/>
      <c r="O35" s="29">
        <f>E35*J35</f>
        <v>0</v>
      </c>
      <c r="P35" s="29">
        <f>M35+N35+O35</f>
        <v>0</v>
      </c>
      <c r="Q35" s="79"/>
      <c r="R35" s="79"/>
      <c r="S35" s="110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</row>
    <row r="36" spans="1:103" ht="12.75">
      <c r="A36" s="87"/>
      <c r="B36" s="87"/>
      <c r="C36" s="88" t="s">
        <v>220</v>
      </c>
      <c r="D36" s="87"/>
      <c r="E36" s="94"/>
      <c r="F36" s="88"/>
      <c r="G36" s="66"/>
      <c r="H36" s="29"/>
      <c r="I36" s="66"/>
      <c r="J36" s="87"/>
      <c r="K36" s="29"/>
      <c r="L36" s="29"/>
      <c r="M36" s="29"/>
      <c r="N36" s="27"/>
      <c r="O36" s="29"/>
      <c r="P36" s="29"/>
      <c r="Q36" s="79"/>
      <c r="R36" s="79"/>
      <c r="S36" s="110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</row>
    <row r="37" spans="1:103" ht="12.75">
      <c r="A37" s="87"/>
      <c r="B37" s="87"/>
      <c r="C37" s="88" t="s">
        <v>221</v>
      </c>
      <c r="D37" s="87"/>
      <c r="E37" s="94"/>
      <c r="F37" s="88"/>
      <c r="G37" s="66"/>
      <c r="H37" s="29"/>
      <c r="I37" s="66"/>
      <c r="J37" s="87"/>
      <c r="K37" s="29"/>
      <c r="L37" s="29"/>
      <c r="M37" s="29"/>
      <c r="N37" s="27"/>
      <c r="O37" s="29"/>
      <c r="P37" s="29"/>
      <c r="Q37" s="79"/>
      <c r="R37" s="79"/>
      <c r="S37" s="110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</row>
    <row r="38" spans="1:103" ht="12.75">
      <c r="A38" s="87">
        <v>10</v>
      </c>
      <c r="B38" s="87" t="s">
        <v>14</v>
      </c>
      <c r="C38" s="28" t="s">
        <v>114</v>
      </c>
      <c r="D38" s="26" t="s">
        <v>17</v>
      </c>
      <c r="E38" s="83">
        <v>3500</v>
      </c>
      <c r="F38" s="87"/>
      <c r="G38" s="66"/>
      <c r="H38" s="29"/>
      <c r="I38" s="66"/>
      <c r="J38" s="66"/>
      <c r="K38" s="29">
        <f>H38+I38+J38</f>
        <v>0</v>
      </c>
      <c r="L38" s="29">
        <f>E38*F38</f>
        <v>0</v>
      </c>
      <c r="M38" s="29">
        <f>E38*H38</f>
        <v>0</v>
      </c>
      <c r="N38" s="27"/>
      <c r="O38" s="29">
        <f>E38*J38</f>
        <v>0</v>
      </c>
      <c r="P38" s="29">
        <f>M38+N38+O38</f>
        <v>0</v>
      </c>
      <c r="Q38" s="79"/>
      <c r="R38" s="79"/>
      <c r="S38" s="110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</row>
    <row r="39" spans="1:103" ht="12.75">
      <c r="A39" s="87"/>
      <c r="B39" s="87"/>
      <c r="C39" s="28" t="s">
        <v>115</v>
      </c>
      <c r="D39" s="87"/>
      <c r="E39" s="94"/>
      <c r="F39" s="88"/>
      <c r="G39" s="66"/>
      <c r="H39" s="29"/>
      <c r="I39" s="66"/>
      <c r="J39" s="87"/>
      <c r="K39" s="29"/>
      <c r="L39" s="29"/>
      <c r="M39" s="29"/>
      <c r="N39" s="27"/>
      <c r="O39" s="29"/>
      <c r="P39" s="29"/>
      <c r="Q39" s="79"/>
      <c r="R39" s="79"/>
      <c r="S39" s="110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</row>
    <row r="40" spans="1:103" ht="12.75">
      <c r="A40" s="87">
        <v>11</v>
      </c>
      <c r="B40" s="26" t="s">
        <v>14</v>
      </c>
      <c r="C40" s="28" t="s">
        <v>116</v>
      </c>
      <c r="D40" s="26" t="s">
        <v>88</v>
      </c>
      <c r="E40" s="83">
        <v>462</v>
      </c>
      <c r="F40" s="27"/>
      <c r="G40" s="27"/>
      <c r="H40" s="29"/>
      <c r="I40" s="26"/>
      <c r="J40" s="27"/>
      <c r="K40" s="27">
        <f>H40+J40+I40</f>
        <v>0</v>
      </c>
      <c r="L40" s="29">
        <f>E40*F40</f>
        <v>0</v>
      </c>
      <c r="M40" s="29">
        <f>E40*H40</f>
        <v>0</v>
      </c>
      <c r="N40" s="27"/>
      <c r="O40" s="29">
        <f>E40*J40</f>
        <v>0</v>
      </c>
      <c r="P40" s="29">
        <f>M40+N40+O40</f>
        <v>0</v>
      </c>
      <c r="Q40" s="79"/>
      <c r="R40" s="79"/>
      <c r="S40" s="110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</row>
    <row r="41" spans="1:103" ht="12.75">
      <c r="A41" s="87"/>
      <c r="B41" s="26"/>
      <c r="C41" s="28" t="s">
        <v>117</v>
      </c>
      <c r="D41" s="26"/>
      <c r="E41" s="83"/>
      <c r="F41" s="27"/>
      <c r="G41" s="27"/>
      <c r="H41" s="29"/>
      <c r="I41" s="26"/>
      <c r="J41" s="27"/>
      <c r="K41" s="27"/>
      <c r="L41" s="29"/>
      <c r="M41" s="29"/>
      <c r="N41" s="27"/>
      <c r="O41" s="29"/>
      <c r="P41" s="29"/>
      <c r="Q41" s="79"/>
      <c r="R41" s="79"/>
      <c r="S41" s="110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</row>
    <row r="42" spans="1:103" ht="12.75">
      <c r="A42" s="87">
        <v>12</v>
      </c>
      <c r="B42" s="26" t="s">
        <v>14</v>
      </c>
      <c r="C42" s="28" t="s">
        <v>118</v>
      </c>
      <c r="D42" s="26" t="s">
        <v>90</v>
      </c>
      <c r="E42" s="83">
        <v>1380</v>
      </c>
      <c r="F42" s="27"/>
      <c r="G42" s="27"/>
      <c r="H42" s="27"/>
      <c r="I42" s="26"/>
      <c r="J42" s="27"/>
      <c r="K42" s="27">
        <f>H42+J42+I42</f>
        <v>0</v>
      </c>
      <c r="L42" s="27">
        <f>E42*F42</f>
        <v>0</v>
      </c>
      <c r="M42" s="27">
        <f>E42*H42</f>
        <v>0</v>
      </c>
      <c r="N42" s="27">
        <f>E42*I42</f>
        <v>0</v>
      </c>
      <c r="O42" s="27">
        <f>E42*J42</f>
        <v>0</v>
      </c>
      <c r="P42" s="27">
        <f>M42+N42+O42</f>
        <v>0</v>
      </c>
      <c r="Q42" s="79"/>
      <c r="R42" s="79"/>
      <c r="S42" s="110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</row>
    <row r="43" spans="1:19" s="106" customFormat="1" ht="12.75">
      <c r="A43" s="81">
        <v>13</v>
      </c>
      <c r="B43" s="81" t="s">
        <v>79</v>
      </c>
      <c r="C43" s="82" t="s">
        <v>84</v>
      </c>
      <c r="D43" s="81" t="s">
        <v>15</v>
      </c>
      <c r="E43" s="29">
        <v>60</v>
      </c>
      <c r="F43" s="29"/>
      <c r="G43" s="29"/>
      <c r="H43" s="29"/>
      <c r="I43" s="82"/>
      <c r="J43" s="29"/>
      <c r="K43" s="29">
        <f>H43+J43+I43</f>
        <v>0</v>
      </c>
      <c r="L43" s="29">
        <f>E43*F43</f>
        <v>0</v>
      </c>
      <c r="M43" s="29">
        <f>E43*H43</f>
        <v>0</v>
      </c>
      <c r="N43" s="29"/>
      <c r="O43" s="29">
        <f>E43*J43</f>
        <v>0</v>
      </c>
      <c r="P43" s="29">
        <f>M43+N43+O43</f>
        <v>0</v>
      </c>
      <c r="R43" s="79"/>
      <c r="S43" s="110"/>
    </row>
    <row r="44" spans="1:19" s="106" customFormat="1" ht="12.75">
      <c r="A44" s="26"/>
      <c r="B44" s="26"/>
      <c r="C44" s="28" t="s">
        <v>85</v>
      </c>
      <c r="D44" s="26"/>
      <c r="E44" s="27"/>
      <c r="F44" s="29"/>
      <c r="G44" s="27"/>
      <c r="H44" s="29"/>
      <c r="I44" s="28"/>
      <c r="J44" s="28"/>
      <c r="K44" s="29"/>
      <c r="L44" s="29"/>
      <c r="M44" s="29"/>
      <c r="N44" s="29"/>
      <c r="O44" s="29"/>
      <c r="P44" s="29"/>
      <c r="R44" s="79"/>
      <c r="S44" s="110"/>
    </row>
    <row r="45" spans="1:19" s="106" customFormat="1" ht="12.75">
      <c r="A45" s="26">
        <v>14</v>
      </c>
      <c r="B45" s="26" t="s">
        <v>14</v>
      </c>
      <c r="C45" s="28" t="s">
        <v>86</v>
      </c>
      <c r="D45" s="26" t="s">
        <v>17</v>
      </c>
      <c r="E45" s="83">
        <v>1034</v>
      </c>
      <c r="F45" s="29"/>
      <c r="G45" s="27"/>
      <c r="H45" s="29"/>
      <c r="I45" s="28"/>
      <c r="J45" s="27"/>
      <c r="K45" s="29">
        <f aca="true" t="shared" si="0" ref="K45:K51">H45+J45+I45</f>
        <v>0</v>
      </c>
      <c r="L45" s="29">
        <f aca="true" t="shared" si="1" ref="L45:L51">E45*F45</f>
        <v>0</v>
      </c>
      <c r="M45" s="29">
        <f aca="true" t="shared" si="2" ref="M45:M51">E45*H45</f>
        <v>0</v>
      </c>
      <c r="N45" s="29"/>
      <c r="O45" s="29">
        <f aca="true" t="shared" si="3" ref="O45:O51">E45*J45</f>
        <v>0</v>
      </c>
      <c r="P45" s="29">
        <f aca="true" t="shared" si="4" ref="P45:P51">M45+N45+O45</f>
        <v>0</v>
      </c>
      <c r="R45" s="79"/>
      <c r="S45" s="110"/>
    </row>
    <row r="46" spans="1:19" s="106" customFormat="1" ht="12.75">
      <c r="A46" s="26">
        <v>15</v>
      </c>
      <c r="B46" s="26" t="s">
        <v>14</v>
      </c>
      <c r="C46" s="28" t="s">
        <v>87</v>
      </c>
      <c r="D46" s="26" t="s">
        <v>88</v>
      </c>
      <c r="E46" s="27">
        <v>104</v>
      </c>
      <c r="F46" s="29"/>
      <c r="G46" s="27"/>
      <c r="H46" s="29"/>
      <c r="I46" s="28"/>
      <c r="J46" s="27"/>
      <c r="K46" s="29">
        <f t="shared" si="0"/>
        <v>0</v>
      </c>
      <c r="L46" s="29">
        <f t="shared" si="1"/>
        <v>0</v>
      </c>
      <c r="M46" s="29">
        <f t="shared" si="2"/>
        <v>0</v>
      </c>
      <c r="N46" s="29"/>
      <c r="O46" s="29">
        <f t="shared" si="3"/>
        <v>0</v>
      </c>
      <c r="P46" s="29">
        <f t="shared" si="4"/>
        <v>0</v>
      </c>
      <c r="R46" s="79"/>
      <c r="S46" s="110"/>
    </row>
    <row r="47" spans="1:19" s="106" customFormat="1" ht="12.75">
      <c r="A47" s="26">
        <v>16</v>
      </c>
      <c r="B47" s="26" t="s">
        <v>14</v>
      </c>
      <c r="C47" s="28" t="s">
        <v>178</v>
      </c>
      <c r="D47" s="26" t="s">
        <v>90</v>
      </c>
      <c r="E47" s="27">
        <v>312</v>
      </c>
      <c r="F47" s="27"/>
      <c r="G47" s="27"/>
      <c r="H47" s="27"/>
      <c r="I47" s="26"/>
      <c r="J47" s="27"/>
      <c r="K47" s="27">
        <f>H47+J47+I47</f>
        <v>0</v>
      </c>
      <c r="L47" s="27">
        <f>E47*F47</f>
        <v>0</v>
      </c>
      <c r="M47" s="27">
        <f>E47*H47</f>
        <v>0</v>
      </c>
      <c r="N47" s="27">
        <f>E47*I47</f>
        <v>0</v>
      </c>
      <c r="O47" s="27">
        <f>E47*J47</f>
        <v>0</v>
      </c>
      <c r="P47" s="27">
        <f>M47+N47+O47</f>
        <v>0</v>
      </c>
      <c r="R47" s="79"/>
      <c r="S47" s="110"/>
    </row>
    <row r="48" spans="1:19" s="106" customFormat="1" ht="12.75">
      <c r="A48" s="26"/>
      <c r="B48" s="26"/>
      <c r="C48" s="28" t="s">
        <v>179</v>
      </c>
      <c r="D48" s="26"/>
      <c r="E48" s="27"/>
      <c r="F48" s="29"/>
      <c r="G48" s="27"/>
      <c r="H48" s="29"/>
      <c r="I48" s="26"/>
      <c r="J48" s="27"/>
      <c r="K48" s="29"/>
      <c r="L48" s="29"/>
      <c r="M48" s="29"/>
      <c r="N48" s="29"/>
      <c r="O48" s="29"/>
      <c r="P48" s="29"/>
      <c r="R48" s="79"/>
      <c r="S48" s="110"/>
    </row>
    <row r="49" spans="1:19" s="106" customFormat="1" ht="12.75">
      <c r="A49" s="26">
        <v>17</v>
      </c>
      <c r="B49" s="26" t="s">
        <v>14</v>
      </c>
      <c r="C49" s="28" t="s">
        <v>91</v>
      </c>
      <c r="D49" s="26" t="s">
        <v>17</v>
      </c>
      <c r="E49" s="83">
        <v>1034</v>
      </c>
      <c r="F49" s="29"/>
      <c r="G49" s="27"/>
      <c r="H49" s="29"/>
      <c r="I49" s="26"/>
      <c r="J49" s="27"/>
      <c r="K49" s="29">
        <f t="shared" si="0"/>
        <v>0</v>
      </c>
      <c r="L49" s="29">
        <f t="shared" si="1"/>
        <v>0</v>
      </c>
      <c r="M49" s="29">
        <f t="shared" si="2"/>
        <v>0</v>
      </c>
      <c r="N49" s="29"/>
      <c r="O49" s="29">
        <f t="shared" si="3"/>
        <v>0</v>
      </c>
      <c r="P49" s="29">
        <f t="shared" si="4"/>
        <v>0</v>
      </c>
      <c r="R49" s="79"/>
      <c r="S49" s="110"/>
    </row>
    <row r="50" spans="1:19" s="106" customFormat="1" ht="12.75">
      <c r="A50" s="26">
        <v>18</v>
      </c>
      <c r="B50" s="26" t="s">
        <v>14</v>
      </c>
      <c r="C50" s="28" t="s">
        <v>92</v>
      </c>
      <c r="D50" s="26" t="s">
        <v>17</v>
      </c>
      <c r="E50" s="83">
        <v>1034</v>
      </c>
      <c r="F50" s="29"/>
      <c r="G50" s="27"/>
      <c r="H50" s="29"/>
      <c r="I50" s="26"/>
      <c r="J50" s="27"/>
      <c r="K50" s="29">
        <f t="shared" si="0"/>
        <v>0</v>
      </c>
      <c r="L50" s="29">
        <f t="shared" si="1"/>
        <v>0</v>
      </c>
      <c r="M50" s="27">
        <f t="shared" si="2"/>
        <v>0</v>
      </c>
      <c r="N50" s="29"/>
      <c r="O50" s="27">
        <f t="shared" si="3"/>
        <v>0</v>
      </c>
      <c r="P50" s="29">
        <f t="shared" si="4"/>
        <v>0</v>
      </c>
      <c r="R50" s="79"/>
      <c r="S50" s="110"/>
    </row>
    <row r="51" spans="1:19" s="106" customFormat="1" ht="12.75">
      <c r="A51" s="26">
        <v>19</v>
      </c>
      <c r="B51" s="26" t="s">
        <v>14</v>
      </c>
      <c r="C51" s="28" t="s">
        <v>93</v>
      </c>
      <c r="D51" s="26" t="s">
        <v>88</v>
      </c>
      <c r="E51" s="27">
        <v>552</v>
      </c>
      <c r="F51" s="29"/>
      <c r="G51" s="27"/>
      <c r="H51" s="29"/>
      <c r="I51" s="28"/>
      <c r="J51" s="27"/>
      <c r="K51" s="29">
        <f t="shared" si="0"/>
        <v>0</v>
      </c>
      <c r="L51" s="29">
        <f t="shared" si="1"/>
        <v>0</v>
      </c>
      <c r="M51" s="29">
        <f t="shared" si="2"/>
        <v>0</v>
      </c>
      <c r="N51" s="29"/>
      <c r="O51" s="27">
        <f t="shared" si="3"/>
        <v>0</v>
      </c>
      <c r="P51" s="29">
        <f t="shared" si="4"/>
        <v>0</v>
      </c>
      <c r="R51" s="79"/>
      <c r="S51" s="110"/>
    </row>
    <row r="52" spans="1:19" s="106" customFormat="1" ht="12.75">
      <c r="A52" s="26"/>
      <c r="B52" s="26"/>
      <c r="C52" s="28" t="s">
        <v>94</v>
      </c>
      <c r="D52" s="26"/>
      <c r="E52" s="27"/>
      <c r="F52" s="29"/>
      <c r="G52" s="27"/>
      <c r="H52" s="29"/>
      <c r="I52" s="26"/>
      <c r="J52" s="27"/>
      <c r="K52" s="29"/>
      <c r="L52" s="29"/>
      <c r="M52" s="29"/>
      <c r="N52" s="29"/>
      <c r="O52" s="27"/>
      <c r="P52" s="29"/>
      <c r="R52" s="79"/>
      <c r="S52" s="110"/>
    </row>
    <row r="53" spans="1:19" s="106" customFormat="1" ht="12.75">
      <c r="A53" s="26">
        <v>20</v>
      </c>
      <c r="B53" s="26" t="s">
        <v>14</v>
      </c>
      <c r="C53" s="28" t="s">
        <v>89</v>
      </c>
      <c r="D53" s="26" t="s">
        <v>90</v>
      </c>
      <c r="E53" s="83">
        <v>1650</v>
      </c>
      <c r="F53" s="27"/>
      <c r="G53" s="27"/>
      <c r="H53" s="27"/>
      <c r="I53" s="26"/>
      <c r="J53" s="27"/>
      <c r="K53" s="27">
        <f aca="true" t="shared" si="5" ref="K53:K58">H53+J53+I53</f>
        <v>0</v>
      </c>
      <c r="L53" s="27">
        <f aca="true" t="shared" si="6" ref="L53:L58">E53*F53</f>
        <v>0</v>
      </c>
      <c r="M53" s="27">
        <f aca="true" t="shared" si="7" ref="M53:M58">E53*H53</f>
        <v>0</v>
      </c>
      <c r="N53" s="27">
        <f>E53*I53</f>
        <v>0</v>
      </c>
      <c r="O53" s="27">
        <f aca="true" t="shared" si="8" ref="O53:O58">E53*J53</f>
        <v>0</v>
      </c>
      <c r="P53" s="27">
        <f aca="true" t="shared" si="9" ref="P53:P58">M53+N53+O53</f>
        <v>0</v>
      </c>
      <c r="R53" s="79"/>
      <c r="S53" s="110"/>
    </row>
    <row r="54" spans="1:19" s="106" customFormat="1" ht="12.75">
      <c r="A54" s="26">
        <v>21</v>
      </c>
      <c r="B54" s="26" t="s">
        <v>14</v>
      </c>
      <c r="C54" s="28" t="s">
        <v>206</v>
      </c>
      <c r="D54" s="26" t="s">
        <v>17</v>
      </c>
      <c r="E54" s="27">
        <v>64</v>
      </c>
      <c r="F54" s="29"/>
      <c r="G54" s="27"/>
      <c r="H54" s="27"/>
      <c r="I54" s="26"/>
      <c r="J54" s="27"/>
      <c r="K54" s="29">
        <f t="shared" si="5"/>
        <v>0</v>
      </c>
      <c r="L54" s="27">
        <f t="shared" si="6"/>
        <v>0</v>
      </c>
      <c r="M54" s="27">
        <f t="shared" si="7"/>
        <v>0</v>
      </c>
      <c r="N54" s="29"/>
      <c r="O54" s="27">
        <f t="shared" si="8"/>
        <v>0</v>
      </c>
      <c r="P54" s="29">
        <f t="shared" si="9"/>
        <v>0</v>
      </c>
      <c r="R54" s="79"/>
      <c r="S54" s="110"/>
    </row>
    <row r="55" spans="1:19" s="106" customFormat="1" ht="12.75">
      <c r="A55" s="26">
        <v>22</v>
      </c>
      <c r="B55" s="26" t="s">
        <v>14</v>
      </c>
      <c r="C55" s="28" t="s">
        <v>173</v>
      </c>
      <c r="D55" s="26" t="s">
        <v>17</v>
      </c>
      <c r="E55" s="27">
        <v>155</v>
      </c>
      <c r="F55" s="29"/>
      <c r="G55" s="27"/>
      <c r="H55" s="27"/>
      <c r="I55" s="26"/>
      <c r="J55" s="27"/>
      <c r="K55" s="29">
        <f t="shared" si="5"/>
        <v>0</v>
      </c>
      <c r="L55" s="27">
        <f t="shared" si="6"/>
        <v>0</v>
      </c>
      <c r="M55" s="27">
        <f t="shared" si="7"/>
        <v>0</v>
      </c>
      <c r="N55" s="29"/>
      <c r="O55" s="27">
        <f t="shared" si="8"/>
        <v>0</v>
      </c>
      <c r="P55" s="29">
        <f t="shared" si="9"/>
        <v>0</v>
      </c>
      <c r="R55" s="79"/>
      <c r="S55" s="110"/>
    </row>
    <row r="56" spans="1:19" s="106" customFormat="1" ht="12.75">
      <c r="A56" s="26">
        <v>23</v>
      </c>
      <c r="B56" s="26" t="s">
        <v>14</v>
      </c>
      <c r="C56" s="28" t="s">
        <v>207</v>
      </c>
      <c r="D56" s="26" t="s">
        <v>17</v>
      </c>
      <c r="E56" s="27">
        <v>810</v>
      </c>
      <c r="F56" s="29"/>
      <c r="G56" s="27"/>
      <c r="H56" s="27"/>
      <c r="I56" s="26"/>
      <c r="J56" s="27"/>
      <c r="K56" s="29">
        <f t="shared" si="5"/>
        <v>0</v>
      </c>
      <c r="L56" s="27">
        <f t="shared" si="6"/>
        <v>0</v>
      </c>
      <c r="M56" s="27">
        <f t="shared" si="7"/>
        <v>0</v>
      </c>
      <c r="N56" s="29"/>
      <c r="O56" s="27">
        <f t="shared" si="8"/>
        <v>0</v>
      </c>
      <c r="P56" s="29">
        <f t="shared" si="9"/>
        <v>0</v>
      </c>
      <c r="R56" s="79"/>
      <c r="S56" s="110"/>
    </row>
    <row r="57" spans="1:19" s="106" customFormat="1" ht="12.75">
      <c r="A57" s="26">
        <v>24</v>
      </c>
      <c r="B57" s="26" t="s">
        <v>14</v>
      </c>
      <c r="C57" s="28" t="s">
        <v>174</v>
      </c>
      <c r="D57" s="26" t="s">
        <v>15</v>
      </c>
      <c r="E57" s="27">
        <v>3</v>
      </c>
      <c r="F57" s="29"/>
      <c r="G57" s="27"/>
      <c r="H57" s="27"/>
      <c r="I57" s="26"/>
      <c r="J57" s="27"/>
      <c r="K57" s="29">
        <f t="shared" si="5"/>
        <v>0</v>
      </c>
      <c r="L57" s="29">
        <f t="shared" si="6"/>
        <v>0</v>
      </c>
      <c r="M57" s="29">
        <f t="shared" si="7"/>
        <v>0</v>
      </c>
      <c r="N57" s="29"/>
      <c r="O57" s="29">
        <f t="shared" si="8"/>
        <v>0</v>
      </c>
      <c r="P57" s="29">
        <f t="shared" si="9"/>
        <v>0</v>
      </c>
      <c r="R57" s="79"/>
      <c r="S57" s="110"/>
    </row>
    <row r="58" spans="1:19" s="106" customFormat="1" ht="12.75">
      <c r="A58" s="26">
        <v>25</v>
      </c>
      <c r="B58" s="26" t="s">
        <v>14</v>
      </c>
      <c r="C58" s="28" t="s">
        <v>211</v>
      </c>
      <c r="D58" s="26" t="s">
        <v>15</v>
      </c>
      <c r="E58" s="83">
        <v>25</v>
      </c>
      <c r="F58" s="29"/>
      <c r="G58" s="27"/>
      <c r="H58" s="29"/>
      <c r="I58" s="111"/>
      <c r="J58" s="27"/>
      <c r="K58" s="29">
        <f t="shared" si="5"/>
        <v>0</v>
      </c>
      <c r="L58" s="27">
        <f t="shared" si="6"/>
        <v>0</v>
      </c>
      <c r="M58" s="27">
        <f t="shared" si="7"/>
        <v>0</v>
      </c>
      <c r="N58" s="29"/>
      <c r="O58" s="27">
        <f t="shared" si="8"/>
        <v>0</v>
      </c>
      <c r="P58" s="29">
        <f t="shared" si="9"/>
        <v>0</v>
      </c>
      <c r="R58" s="79"/>
      <c r="S58" s="110"/>
    </row>
    <row r="59" spans="1:19" s="106" customFormat="1" ht="12.75">
      <c r="A59" s="26"/>
      <c r="B59" s="26"/>
      <c r="C59" s="28" t="s">
        <v>212</v>
      </c>
      <c r="D59" s="26"/>
      <c r="E59" s="27"/>
      <c r="F59" s="29"/>
      <c r="G59" s="27"/>
      <c r="H59" s="29"/>
      <c r="I59" s="28"/>
      <c r="J59" s="26"/>
      <c r="K59" s="29"/>
      <c r="L59" s="27"/>
      <c r="M59" s="27"/>
      <c r="N59" s="29"/>
      <c r="O59" s="27"/>
      <c r="P59" s="29"/>
      <c r="R59" s="79"/>
      <c r="S59" s="110"/>
    </row>
    <row r="60" spans="1:19" s="106" customFormat="1" ht="12.75">
      <c r="A60" s="26">
        <v>26</v>
      </c>
      <c r="B60" s="26" t="s">
        <v>14</v>
      </c>
      <c r="C60" s="28" t="s">
        <v>214</v>
      </c>
      <c r="D60" s="26" t="s">
        <v>140</v>
      </c>
      <c r="E60" s="27">
        <v>3</v>
      </c>
      <c r="F60" s="27"/>
      <c r="G60" s="27"/>
      <c r="H60" s="27"/>
      <c r="I60" s="27"/>
      <c r="J60" s="27"/>
      <c r="K60" s="27">
        <f>SUM(H60:J60)</f>
        <v>0</v>
      </c>
      <c r="L60" s="27">
        <f>E60*F60</f>
        <v>0</v>
      </c>
      <c r="M60" s="27">
        <f>E60*H60</f>
        <v>0</v>
      </c>
      <c r="N60" s="27"/>
      <c r="O60" s="27">
        <f>E60*J60</f>
        <v>0</v>
      </c>
      <c r="P60" s="27">
        <f>E60*K60</f>
        <v>0</v>
      </c>
      <c r="R60" s="79"/>
      <c r="S60" s="110"/>
    </row>
    <row r="61" spans="1:19" s="106" customFormat="1" ht="12.75">
      <c r="A61" s="26">
        <v>27</v>
      </c>
      <c r="B61" s="26" t="s">
        <v>14</v>
      </c>
      <c r="C61" s="28" t="s">
        <v>175</v>
      </c>
      <c r="D61" s="26" t="s">
        <v>176</v>
      </c>
      <c r="E61" s="83">
        <v>282</v>
      </c>
      <c r="F61" s="29"/>
      <c r="G61" s="27"/>
      <c r="H61" s="27"/>
      <c r="I61" s="28"/>
      <c r="J61" s="27"/>
      <c r="K61" s="29">
        <f>H61+J61+I61</f>
        <v>0</v>
      </c>
      <c r="L61" s="27">
        <f>E61*F61</f>
        <v>0</v>
      </c>
      <c r="M61" s="27">
        <f>E61*H61</f>
        <v>0</v>
      </c>
      <c r="N61" s="29"/>
      <c r="O61" s="27">
        <f>E61*J61</f>
        <v>0</v>
      </c>
      <c r="P61" s="29">
        <f>M61+N61+O61</f>
        <v>0</v>
      </c>
      <c r="R61" s="79"/>
      <c r="S61" s="110"/>
    </row>
    <row r="62" spans="1:19" s="106" customFormat="1" ht="12.75">
      <c r="A62" s="26"/>
      <c r="B62" s="26"/>
      <c r="C62" s="28" t="s">
        <v>213</v>
      </c>
      <c r="D62" s="26"/>
      <c r="E62" s="83"/>
      <c r="F62" s="29"/>
      <c r="G62" s="27"/>
      <c r="H62" s="27"/>
      <c r="I62" s="28"/>
      <c r="J62" s="27"/>
      <c r="K62" s="29"/>
      <c r="L62" s="27"/>
      <c r="M62" s="27"/>
      <c r="N62" s="29"/>
      <c r="O62" s="27"/>
      <c r="P62" s="29"/>
      <c r="R62" s="79"/>
      <c r="S62" s="110"/>
    </row>
    <row r="63" spans="1:19" s="106" customFormat="1" ht="12.75">
      <c r="A63" s="26">
        <v>28</v>
      </c>
      <c r="B63" s="26" t="s">
        <v>14</v>
      </c>
      <c r="C63" s="28" t="s">
        <v>177</v>
      </c>
      <c r="D63" s="26" t="s">
        <v>90</v>
      </c>
      <c r="E63" s="83">
        <v>840</v>
      </c>
      <c r="F63" s="29"/>
      <c r="G63" s="27"/>
      <c r="H63" s="27"/>
      <c r="I63" s="26"/>
      <c r="J63" s="27"/>
      <c r="K63" s="29">
        <f>H63+J63+I63</f>
        <v>0</v>
      </c>
      <c r="L63" s="29">
        <f>E63*F63</f>
        <v>0</v>
      </c>
      <c r="M63" s="29">
        <f>E63*H63</f>
        <v>0</v>
      </c>
      <c r="N63" s="29">
        <f>E63*I63</f>
        <v>0</v>
      </c>
      <c r="O63" s="29">
        <f>E63*J63</f>
        <v>0</v>
      </c>
      <c r="P63" s="29">
        <f>M63+N63+O63</f>
        <v>0</v>
      </c>
      <c r="R63" s="79"/>
      <c r="S63" s="110"/>
    </row>
    <row r="64" spans="1:19" s="108" customFormat="1" ht="12.75">
      <c r="A64" s="47">
        <v>29</v>
      </c>
      <c r="B64" s="2" t="s">
        <v>14</v>
      </c>
      <c r="C64" s="28" t="s">
        <v>127</v>
      </c>
      <c r="D64" s="2" t="s">
        <v>17</v>
      </c>
      <c r="E64" s="4">
        <v>999</v>
      </c>
      <c r="F64" s="4"/>
      <c r="G64" s="4"/>
      <c r="H64" s="4"/>
      <c r="I64" s="4"/>
      <c r="J64" s="4"/>
      <c r="K64" s="4">
        <f>H64+I64+J64</f>
        <v>0</v>
      </c>
      <c r="L64" s="4">
        <f>E64*F64</f>
        <v>0</v>
      </c>
      <c r="M64" s="4">
        <f>E64*H64</f>
        <v>0</v>
      </c>
      <c r="N64" s="4">
        <f>E64*I64</f>
        <v>0</v>
      </c>
      <c r="O64" s="4">
        <f>E64*J64</f>
        <v>0</v>
      </c>
      <c r="P64" s="4">
        <f>M64+N64+O64</f>
        <v>0</v>
      </c>
      <c r="R64" s="79"/>
      <c r="S64" s="110"/>
    </row>
    <row r="65" spans="1:19" s="108" customFormat="1" ht="12.75">
      <c r="A65" s="47"/>
      <c r="B65" s="2"/>
      <c r="C65" s="28" t="s">
        <v>128</v>
      </c>
      <c r="D65" s="2"/>
      <c r="E65" s="4"/>
      <c r="F65" s="4"/>
      <c r="G65" s="2"/>
      <c r="H65" s="4"/>
      <c r="I65" s="2"/>
      <c r="J65" s="4"/>
      <c r="K65" s="4"/>
      <c r="L65" s="4"/>
      <c r="M65" s="4"/>
      <c r="N65" s="4"/>
      <c r="O65" s="4"/>
      <c r="P65" s="4"/>
      <c r="R65" s="79"/>
      <c r="S65" s="110"/>
    </row>
    <row r="66" spans="1:19" s="108" customFormat="1" ht="12.75">
      <c r="A66" s="47">
        <v>30</v>
      </c>
      <c r="B66" s="2" t="s">
        <v>14</v>
      </c>
      <c r="C66" s="28" t="s">
        <v>129</v>
      </c>
      <c r="D66" s="2" t="s">
        <v>17</v>
      </c>
      <c r="E66" s="4">
        <v>999</v>
      </c>
      <c r="F66" s="4"/>
      <c r="G66" s="4"/>
      <c r="H66" s="4"/>
      <c r="I66" s="4"/>
      <c r="J66" s="4"/>
      <c r="K66" s="4">
        <f>H66+I66+J66</f>
        <v>0</v>
      </c>
      <c r="L66" s="4">
        <f>E66*F66</f>
        <v>0</v>
      </c>
      <c r="M66" s="4">
        <f>E66*H66</f>
        <v>0</v>
      </c>
      <c r="N66" s="4">
        <f>E66*I66</f>
        <v>0</v>
      </c>
      <c r="O66" s="4">
        <f>E66*J66</f>
        <v>0</v>
      </c>
      <c r="P66" s="4">
        <f>M66+N66+O66</f>
        <v>0</v>
      </c>
      <c r="R66" s="79"/>
      <c r="S66" s="110"/>
    </row>
    <row r="67" spans="1:19" s="108" customFormat="1" ht="12.75">
      <c r="A67" s="47"/>
      <c r="B67" s="2"/>
      <c r="C67" s="28" t="s">
        <v>130</v>
      </c>
      <c r="D67" s="2"/>
      <c r="E67" s="4"/>
      <c r="F67" s="4"/>
      <c r="G67" s="2"/>
      <c r="H67" s="4"/>
      <c r="I67" s="4"/>
      <c r="J67" s="4"/>
      <c r="K67" s="4"/>
      <c r="L67" s="2"/>
      <c r="M67" s="4"/>
      <c r="N67" s="4"/>
      <c r="O67" s="4"/>
      <c r="P67" s="4"/>
      <c r="R67" s="79"/>
      <c r="S67" s="110"/>
    </row>
    <row r="68" spans="1:19" s="108" customFormat="1" ht="12" customHeight="1">
      <c r="A68" s="47">
        <v>31</v>
      </c>
      <c r="B68" s="2" t="s">
        <v>14</v>
      </c>
      <c r="C68" s="28" t="s">
        <v>127</v>
      </c>
      <c r="D68" s="2" t="s">
        <v>17</v>
      </c>
      <c r="E68" s="68">
        <v>35</v>
      </c>
      <c r="F68" s="4"/>
      <c r="G68" s="4"/>
      <c r="H68" s="4"/>
      <c r="I68" s="4"/>
      <c r="J68" s="4"/>
      <c r="K68" s="4">
        <f>H68+I68+J68</f>
        <v>0</v>
      </c>
      <c r="L68" s="4">
        <f>E68*F68</f>
        <v>0</v>
      </c>
      <c r="M68" s="4">
        <f>E68*H68</f>
        <v>0</v>
      </c>
      <c r="N68" s="4">
        <f>E68*I68</f>
        <v>0</v>
      </c>
      <c r="O68" s="4">
        <f>E68*J68</f>
        <v>0</v>
      </c>
      <c r="P68" s="4">
        <f>M68+N68+O68</f>
        <v>0</v>
      </c>
      <c r="R68" s="79"/>
      <c r="S68" s="110"/>
    </row>
    <row r="69" spans="1:19" s="108" customFormat="1" ht="12" customHeight="1">
      <c r="A69" s="47"/>
      <c r="B69" s="2"/>
      <c r="C69" s="28" t="s">
        <v>128</v>
      </c>
      <c r="D69" s="2"/>
      <c r="E69" s="68"/>
      <c r="F69" s="4"/>
      <c r="G69" s="2"/>
      <c r="H69" s="4"/>
      <c r="I69" s="2"/>
      <c r="J69" s="4"/>
      <c r="K69" s="4"/>
      <c r="L69" s="4"/>
      <c r="M69" s="4"/>
      <c r="N69" s="4"/>
      <c r="O69" s="4"/>
      <c r="P69" s="4"/>
      <c r="R69" s="79"/>
      <c r="S69" s="110"/>
    </row>
    <row r="70" spans="1:19" s="108" customFormat="1" ht="12" customHeight="1">
      <c r="A70" s="47">
        <v>32</v>
      </c>
      <c r="B70" s="2" t="s">
        <v>14</v>
      </c>
      <c r="C70" s="28" t="s">
        <v>129</v>
      </c>
      <c r="D70" s="2" t="s">
        <v>17</v>
      </c>
      <c r="E70" s="4">
        <v>64</v>
      </c>
      <c r="F70" s="4"/>
      <c r="G70" s="4"/>
      <c r="H70" s="4"/>
      <c r="I70" s="4"/>
      <c r="J70" s="4"/>
      <c r="K70" s="4">
        <f>H70+I70+J70</f>
        <v>0</v>
      </c>
      <c r="L70" s="4">
        <f>E70*F70</f>
        <v>0</v>
      </c>
      <c r="M70" s="4">
        <f>E70*H70</f>
        <v>0</v>
      </c>
      <c r="N70" s="4">
        <f>E70*I70</f>
        <v>0</v>
      </c>
      <c r="O70" s="4">
        <f>E70*J70</f>
        <v>0</v>
      </c>
      <c r="P70" s="4">
        <f>M70+N70+O70</f>
        <v>0</v>
      </c>
      <c r="R70" s="79"/>
      <c r="S70" s="110"/>
    </row>
    <row r="71" spans="1:19" s="108" customFormat="1" ht="12" customHeight="1">
      <c r="A71" s="47"/>
      <c r="B71" s="2"/>
      <c r="C71" s="28" t="s">
        <v>306</v>
      </c>
      <c r="D71" s="2"/>
      <c r="E71" s="4"/>
      <c r="F71" s="4"/>
      <c r="G71" s="2"/>
      <c r="H71" s="4"/>
      <c r="I71" s="4"/>
      <c r="J71" s="4"/>
      <c r="K71" s="4"/>
      <c r="L71" s="4"/>
      <c r="M71" s="4"/>
      <c r="N71" s="4"/>
      <c r="O71" s="4"/>
      <c r="P71" s="4"/>
      <c r="R71" s="79"/>
      <c r="S71" s="110"/>
    </row>
    <row r="72" spans="1:19" s="108" customFormat="1" ht="12" customHeight="1">
      <c r="A72" s="47">
        <v>33</v>
      </c>
      <c r="B72" s="104" t="s">
        <v>14</v>
      </c>
      <c r="C72" s="105" t="s">
        <v>199</v>
      </c>
      <c r="D72" s="2" t="s">
        <v>17</v>
      </c>
      <c r="E72" s="68">
        <v>155</v>
      </c>
      <c r="F72" s="4"/>
      <c r="G72" s="4"/>
      <c r="H72" s="4"/>
      <c r="I72" s="4"/>
      <c r="J72" s="4"/>
      <c r="K72" s="4">
        <f>SUM(H72:J72)</f>
        <v>0</v>
      </c>
      <c r="L72" s="4">
        <f>E72*F72</f>
        <v>0</v>
      </c>
      <c r="M72" s="4">
        <f>E72*H72</f>
        <v>0</v>
      </c>
      <c r="N72" s="4">
        <f>E72*I72</f>
        <v>0</v>
      </c>
      <c r="O72" s="4">
        <f>E72*J72</f>
        <v>0</v>
      </c>
      <c r="P72" s="4">
        <f>SUM(M72:O72)</f>
        <v>0</v>
      </c>
      <c r="R72" s="79"/>
      <c r="S72" s="110"/>
    </row>
    <row r="73" spans="1:19" s="108" customFormat="1" ht="12" customHeight="1">
      <c r="A73" s="47"/>
      <c r="B73" s="104"/>
      <c r="C73" s="105" t="s">
        <v>200</v>
      </c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R73" s="79"/>
      <c r="S73" s="110"/>
    </row>
    <row r="74" spans="1:19" s="108" customFormat="1" ht="12" customHeight="1">
      <c r="A74" s="47"/>
      <c r="B74" s="104"/>
      <c r="C74" s="105" t="s">
        <v>198</v>
      </c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R74" s="79"/>
      <c r="S74" s="110"/>
    </row>
    <row r="75" spans="1:19" s="108" customFormat="1" ht="12" customHeight="1">
      <c r="A75" s="47">
        <v>34</v>
      </c>
      <c r="B75" s="104" t="s">
        <v>14</v>
      </c>
      <c r="C75" s="105" t="s">
        <v>313</v>
      </c>
      <c r="D75" s="2" t="s">
        <v>17</v>
      </c>
      <c r="E75" s="68">
        <v>810</v>
      </c>
      <c r="F75" s="4"/>
      <c r="G75" s="4"/>
      <c r="H75" s="4"/>
      <c r="I75" s="4"/>
      <c r="J75" s="4"/>
      <c r="K75" s="4">
        <f>SUM(H75:J75)</f>
        <v>0</v>
      </c>
      <c r="L75" s="4">
        <f>E75*F75</f>
        <v>0</v>
      </c>
      <c r="M75" s="4">
        <f>E75*H75</f>
        <v>0</v>
      </c>
      <c r="N75" s="4">
        <f>E75*I75</f>
        <v>0</v>
      </c>
      <c r="O75" s="4">
        <f>E75*J75</f>
        <v>0</v>
      </c>
      <c r="P75" s="4">
        <f>SUM(M75:O75)</f>
        <v>0</v>
      </c>
      <c r="R75" s="79"/>
      <c r="S75" s="110"/>
    </row>
    <row r="76" spans="1:103" s="89" customFormat="1" ht="12.75">
      <c r="A76" s="3"/>
      <c r="B76" s="64"/>
      <c r="C76" s="24" t="s">
        <v>25</v>
      </c>
      <c r="D76" s="24" t="s">
        <v>16</v>
      </c>
      <c r="E76" s="24"/>
      <c r="F76" s="5"/>
      <c r="G76" s="65"/>
      <c r="H76" s="5"/>
      <c r="I76" s="65"/>
      <c r="J76" s="5"/>
      <c r="K76" s="5"/>
      <c r="L76" s="27">
        <f>SUM(L15:L75)</f>
        <v>0</v>
      </c>
      <c r="M76" s="5">
        <f>SUM(M15:M75)</f>
        <v>0</v>
      </c>
      <c r="N76" s="5">
        <f>SUM(N15:N75)</f>
        <v>0</v>
      </c>
      <c r="O76" s="5">
        <f>SUM(O15:O75)</f>
        <v>0</v>
      </c>
      <c r="P76" s="5">
        <f>SUM(P15:P75)</f>
        <v>0</v>
      </c>
      <c r="Q76" s="79"/>
      <c r="R76" s="79"/>
      <c r="S76" s="110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</row>
    <row r="77" spans="1:103" s="89" customFormat="1" ht="12.75">
      <c r="A77" s="2"/>
      <c r="B77" s="2"/>
      <c r="C77" s="177" t="s">
        <v>29</v>
      </c>
      <c r="D77" s="177"/>
      <c r="E77" s="177"/>
      <c r="F77" s="177"/>
      <c r="G77" s="177"/>
      <c r="H77" s="177"/>
      <c r="I77" s="177"/>
      <c r="J77" s="177"/>
      <c r="K77" s="177"/>
      <c r="L77" s="4"/>
      <c r="M77" s="68"/>
      <c r="N77" s="27">
        <f>N76*3%</f>
        <v>0</v>
      </c>
      <c r="O77" s="3"/>
      <c r="P77" s="2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</row>
    <row r="78" spans="1:103" s="89" customFormat="1" ht="12.75">
      <c r="A78" s="2"/>
      <c r="B78" s="2"/>
      <c r="C78" s="177" t="s">
        <v>25</v>
      </c>
      <c r="D78" s="177"/>
      <c r="E78" s="177"/>
      <c r="F78" s="177"/>
      <c r="G78" s="177"/>
      <c r="H78" s="177"/>
      <c r="I78" s="177"/>
      <c r="J78" s="177"/>
      <c r="K78" s="177"/>
      <c r="L78" s="4"/>
      <c r="M78" s="68"/>
      <c r="N78" s="4">
        <f>SUM(N76:N77)</f>
        <v>0</v>
      </c>
      <c r="O78" s="4"/>
      <c r="P78" s="2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</row>
    <row r="79" spans="1:103" s="89" customFormat="1" ht="12.75">
      <c r="A79" s="2"/>
      <c r="B79" s="2"/>
      <c r="C79" s="177" t="s">
        <v>18</v>
      </c>
      <c r="D79" s="177"/>
      <c r="E79" s="177"/>
      <c r="F79" s="177"/>
      <c r="G79" s="177"/>
      <c r="H79" s="177"/>
      <c r="I79" s="177"/>
      <c r="J79" s="177"/>
      <c r="K79" s="177"/>
      <c r="L79" s="4"/>
      <c r="M79" s="68"/>
      <c r="N79" s="27">
        <f>N78*8%</f>
        <v>0</v>
      </c>
      <c r="O79" s="3"/>
      <c r="P79" s="2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</row>
    <row r="80" spans="1:103" s="89" customFormat="1" ht="12.75">
      <c r="A80" s="2"/>
      <c r="B80" s="2"/>
      <c r="C80" s="178" t="s">
        <v>26</v>
      </c>
      <c r="D80" s="178"/>
      <c r="E80" s="178"/>
      <c r="F80" s="178"/>
      <c r="G80" s="178"/>
      <c r="H80" s="178"/>
      <c r="I80" s="178"/>
      <c r="J80" s="178"/>
      <c r="K80" s="178"/>
      <c r="L80" s="4">
        <f>SUM(L15:L76)</f>
        <v>0</v>
      </c>
      <c r="M80" s="25">
        <f>SUM(M76)</f>
        <v>0</v>
      </c>
      <c r="N80" s="25">
        <f>SUM(N78:N79)</f>
        <v>0</v>
      </c>
      <c r="O80" s="25">
        <f>SUM(O76)</f>
        <v>0</v>
      </c>
      <c r="P80" s="25">
        <f>M80+N80+O80</f>
        <v>0</v>
      </c>
      <c r="Q80" s="79"/>
      <c r="R80" s="79"/>
      <c r="S80" s="79"/>
      <c r="T80" s="10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</row>
    <row r="81" spans="1:103" s="89" customFormat="1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</row>
    <row r="82" spans="1:103" s="89" customFormat="1" ht="12.7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31"/>
      <c r="N82" s="31"/>
      <c r="O82" s="31"/>
      <c r="P82" s="31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</row>
    <row r="83" spans="1:16" s="79" customFormat="1" ht="12.7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31"/>
      <c r="N83" s="31"/>
      <c r="O83" s="31"/>
      <c r="P83" s="31"/>
    </row>
    <row r="84" spans="1:16" s="79" customFormat="1" ht="12.75">
      <c r="A84" s="138" t="s">
        <v>55</v>
      </c>
      <c r="B84" s="138"/>
      <c r="C84" s="140"/>
      <c r="D84" s="140"/>
      <c r="E84" s="140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</row>
    <row r="85" spans="1:16" s="79" customFormat="1" ht="12.75">
      <c r="A85" s="138"/>
      <c r="B85" s="138"/>
      <c r="C85" s="161" t="s">
        <v>56</v>
      </c>
      <c r="D85" s="161"/>
      <c r="E85" s="161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</row>
    <row r="86" s="79" customFormat="1" ht="12.75">
      <c r="A86" s="30"/>
    </row>
    <row r="87" s="79" customFormat="1" ht="12.75">
      <c r="A87" s="30"/>
    </row>
    <row r="88" s="79" customFormat="1" ht="12.75">
      <c r="A88" s="30"/>
    </row>
    <row r="89" s="79" customFormat="1" ht="12.75"/>
    <row r="90" spans="1:103" s="89" customFormat="1" ht="12.75">
      <c r="A90" s="30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</row>
    <row r="91" spans="1:103" s="89" customFormat="1" ht="12.75">
      <c r="A91" s="30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</row>
    <row r="92" spans="1:103" s="89" customFormat="1" ht="12.75">
      <c r="A92" s="30"/>
      <c r="B92" s="90"/>
      <c r="C92" s="90"/>
      <c r="D92" s="30"/>
      <c r="E92" s="90"/>
      <c r="F92" s="90"/>
      <c r="G92" s="90"/>
      <c r="H92" s="30"/>
      <c r="I92" s="90"/>
      <c r="J92" s="90"/>
      <c r="K92" s="90"/>
      <c r="L92" s="90"/>
      <c r="M92" s="90"/>
      <c r="N92" s="90"/>
      <c r="O92" s="90"/>
      <c r="P92" s="90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</row>
    <row r="93" spans="1:103" s="89" customFormat="1" ht="12.75">
      <c r="A93" s="30"/>
      <c r="B93" s="90"/>
      <c r="C93" s="90"/>
      <c r="D93" s="30"/>
      <c r="E93" s="90"/>
      <c r="F93" s="90"/>
      <c r="G93" s="90"/>
      <c r="H93" s="30"/>
      <c r="I93" s="90"/>
      <c r="J93" s="90"/>
      <c r="K93" s="90"/>
      <c r="L93" s="90"/>
      <c r="M93" s="90"/>
      <c r="N93" s="90"/>
      <c r="O93" s="90"/>
      <c r="P93" s="90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</row>
    <row r="94" spans="1:103" s="89" customFormat="1" ht="12.75">
      <c r="A94" s="30"/>
      <c r="B94" s="90"/>
      <c r="C94" s="90"/>
      <c r="D94" s="30"/>
      <c r="E94" s="90"/>
      <c r="F94" s="90"/>
      <c r="G94" s="90"/>
      <c r="H94" s="30"/>
      <c r="I94" s="90"/>
      <c r="J94" s="90"/>
      <c r="K94" s="90"/>
      <c r="L94" s="90"/>
      <c r="M94" s="90"/>
      <c r="N94" s="90"/>
      <c r="O94" s="90"/>
      <c r="P94" s="90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</row>
    <row r="95" spans="1:103" s="89" customFormat="1" ht="12.75">
      <c r="A95" s="30"/>
      <c r="B95" s="90"/>
      <c r="C95" s="90"/>
      <c r="D95" s="30"/>
      <c r="E95" s="90"/>
      <c r="F95" s="90"/>
      <c r="G95" s="90"/>
      <c r="H95" s="30"/>
      <c r="I95" s="90"/>
      <c r="J95" s="90"/>
      <c r="K95" s="90"/>
      <c r="L95" s="90"/>
      <c r="M95" s="90"/>
      <c r="N95" s="90"/>
      <c r="O95" s="90"/>
      <c r="P95" s="90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</row>
    <row r="96" spans="1:103" s="89" customFormat="1" ht="12.75">
      <c r="A96" s="30"/>
      <c r="B96" s="90"/>
      <c r="C96" s="90"/>
      <c r="D96" s="30"/>
      <c r="E96" s="90"/>
      <c r="F96" s="90"/>
      <c r="G96" s="90"/>
      <c r="H96" s="30"/>
      <c r="I96" s="90"/>
      <c r="J96" s="90"/>
      <c r="K96" s="90"/>
      <c r="L96" s="90"/>
      <c r="M96" s="90"/>
      <c r="N96" s="90"/>
      <c r="O96" s="90"/>
      <c r="P96" s="90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</row>
    <row r="97" spans="1:103" s="89" customFormat="1" ht="12.75">
      <c r="A97" s="30"/>
      <c r="B97" s="90"/>
      <c r="C97" s="90"/>
      <c r="D97" s="30"/>
      <c r="E97" s="90"/>
      <c r="F97" s="90"/>
      <c r="G97" s="90"/>
      <c r="H97" s="30"/>
      <c r="I97" s="90"/>
      <c r="J97" s="90"/>
      <c r="K97" s="90"/>
      <c r="L97" s="90"/>
      <c r="M97" s="90"/>
      <c r="N97" s="90"/>
      <c r="O97" s="90"/>
      <c r="P97" s="90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</row>
    <row r="98" spans="1:103" s="89" customFormat="1" ht="12.75">
      <c r="A98" s="30"/>
      <c r="B98" s="90"/>
      <c r="C98" s="90"/>
      <c r="D98" s="30"/>
      <c r="E98" s="90"/>
      <c r="F98" s="90"/>
      <c r="G98" s="90"/>
      <c r="H98" s="30"/>
      <c r="I98" s="90"/>
      <c r="J98" s="90"/>
      <c r="K98" s="90"/>
      <c r="L98" s="90"/>
      <c r="M98" s="90"/>
      <c r="N98" s="90"/>
      <c r="O98" s="90"/>
      <c r="P98" s="90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</row>
    <row r="99" spans="1:103" s="89" customFormat="1" ht="12.75">
      <c r="A99" s="30"/>
      <c r="B99" s="90"/>
      <c r="C99" s="90"/>
      <c r="D99" s="30"/>
      <c r="E99" s="90"/>
      <c r="F99" s="90"/>
      <c r="G99" s="90"/>
      <c r="H99" s="30"/>
      <c r="I99" s="90"/>
      <c r="J99" s="90"/>
      <c r="K99" s="90"/>
      <c r="L99" s="90"/>
      <c r="M99" s="90"/>
      <c r="N99" s="90"/>
      <c r="O99" s="90"/>
      <c r="P99" s="90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</row>
    <row r="100" spans="1:103" s="89" customFormat="1" ht="12.75">
      <c r="A100" s="30"/>
      <c r="B100" s="90"/>
      <c r="C100" s="90"/>
      <c r="D100" s="30"/>
      <c r="E100" s="90"/>
      <c r="F100" s="90"/>
      <c r="G100" s="90"/>
      <c r="H100" s="30"/>
      <c r="I100" s="90"/>
      <c r="J100" s="90"/>
      <c r="K100" s="90"/>
      <c r="L100" s="90"/>
      <c r="M100" s="90"/>
      <c r="N100" s="90"/>
      <c r="O100" s="90"/>
      <c r="P100" s="90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</row>
    <row r="101" spans="1:103" s="89" customFormat="1" ht="12.75">
      <c r="A101" s="30"/>
      <c r="B101" s="90"/>
      <c r="C101" s="90"/>
      <c r="D101" s="30"/>
      <c r="E101" s="90"/>
      <c r="F101" s="90"/>
      <c r="G101" s="90"/>
      <c r="H101" s="30"/>
      <c r="I101" s="90"/>
      <c r="J101" s="90"/>
      <c r="K101" s="90"/>
      <c r="L101" s="90"/>
      <c r="M101" s="90"/>
      <c r="N101" s="90"/>
      <c r="O101" s="90"/>
      <c r="P101" s="90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</row>
    <row r="102" spans="1:103" s="89" customFormat="1" ht="12.75">
      <c r="A102" s="30"/>
      <c r="B102" s="90"/>
      <c r="C102" s="90"/>
      <c r="D102" s="30"/>
      <c r="E102" s="90"/>
      <c r="F102" s="90"/>
      <c r="G102" s="90"/>
      <c r="H102" s="30"/>
      <c r="I102" s="90"/>
      <c r="J102" s="90"/>
      <c r="K102" s="90"/>
      <c r="L102" s="90"/>
      <c r="M102" s="90"/>
      <c r="N102" s="90"/>
      <c r="O102" s="90"/>
      <c r="P102" s="90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</row>
    <row r="103" spans="1:103" s="89" customFormat="1" ht="12.75">
      <c r="A103" s="30"/>
      <c r="B103" s="90"/>
      <c r="C103" s="90"/>
      <c r="D103" s="3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</row>
    <row r="104" spans="1:103" s="89" customFormat="1" ht="12.75">
      <c r="A104" s="30"/>
      <c r="B104" s="90"/>
      <c r="C104" s="90"/>
      <c r="D104" s="3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</row>
    <row r="105" spans="1:103" s="89" customFormat="1" ht="12.75">
      <c r="A105" s="30"/>
      <c r="B105" s="90"/>
      <c r="C105" s="90"/>
      <c r="D105" s="3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</row>
    <row r="106" spans="1:103" s="89" customFormat="1" ht="12.75">
      <c r="A106" s="30"/>
      <c r="B106" s="90"/>
      <c r="C106" s="90"/>
      <c r="D106" s="3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</row>
    <row r="107" spans="1:103" s="89" customFormat="1" ht="12.75">
      <c r="A107" s="30"/>
      <c r="B107" s="90"/>
      <c r="C107" s="90"/>
      <c r="D107" s="3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</row>
    <row r="108" spans="1:103" s="89" customFormat="1" ht="12.75">
      <c r="A108" s="30"/>
      <c r="B108" s="90"/>
      <c r="C108" s="90"/>
      <c r="D108" s="3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</row>
    <row r="109" spans="1:103" s="89" customFormat="1" ht="12.75">
      <c r="A109" s="3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</row>
    <row r="110" spans="1:103" s="89" customFormat="1" ht="12.75">
      <c r="A110" s="3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</row>
    <row r="111" spans="1:103" s="89" customFormat="1" ht="12.75">
      <c r="A111" s="3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</row>
    <row r="112" spans="1:103" s="89" customFormat="1" ht="12.75">
      <c r="A112" s="3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</row>
    <row r="113" spans="1:103" s="89" customFormat="1" ht="12.75">
      <c r="A113" s="3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</row>
    <row r="114" spans="1:103" s="89" customFormat="1" ht="12.75">
      <c r="A114" s="3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</row>
    <row r="115" spans="1:103" s="89" customFormat="1" ht="12.75">
      <c r="A115" s="3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</row>
    <row r="116" spans="1:103" s="89" customFormat="1" ht="12.75">
      <c r="A116" s="3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</row>
    <row r="117" spans="1:103" s="89" customFormat="1" ht="12.75">
      <c r="A117" s="3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</row>
    <row r="118" spans="1:103" s="89" customFormat="1" ht="12.75">
      <c r="A118" s="3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</row>
    <row r="119" spans="1:103" s="89" customFormat="1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</row>
    <row r="120" spans="1:103" s="89" customFormat="1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</row>
    <row r="121" spans="1:103" s="89" customFormat="1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</row>
    <row r="122" spans="1:103" s="89" customFormat="1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</row>
    <row r="123" spans="1:103" s="89" customFormat="1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</row>
    <row r="124" spans="1:103" s="89" customFormat="1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</row>
    <row r="125" spans="1:103" s="89" customFormat="1" ht="12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</row>
    <row r="126" spans="1:103" s="89" customFormat="1" ht="12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</row>
    <row r="127" spans="1:103" s="89" customFormat="1" ht="12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</row>
    <row r="128" spans="1:103" s="89" customFormat="1" ht="12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</row>
    <row r="129" spans="1:103" s="89" customFormat="1" ht="12.7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</row>
    <row r="130" spans="1:103" s="89" customFormat="1" ht="12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</row>
    <row r="131" spans="1:103" s="89" customFormat="1" ht="12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</row>
    <row r="132" spans="1:103" s="89" customFormat="1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</row>
    <row r="133" spans="1:103" s="89" customFormat="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</row>
    <row r="134" spans="1:103" s="89" customFormat="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</row>
    <row r="135" spans="1:103" s="89" customFormat="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</row>
    <row r="136" spans="1:103" s="89" customFormat="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</row>
    <row r="137" spans="1:103" s="89" customFormat="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</row>
    <row r="138" spans="1:103" s="89" customFormat="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</row>
    <row r="139" spans="1:103" s="89" customFormat="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</row>
    <row r="140" spans="1:103" s="89" customFormat="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</row>
    <row r="141" spans="1:103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</row>
    <row r="142" spans="1:103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</row>
    <row r="143" spans="1:103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</row>
    <row r="144" spans="1:103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</row>
    <row r="145" spans="1:103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</row>
    <row r="146" spans="1:103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</row>
    <row r="147" spans="1:103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</row>
    <row r="148" spans="1:103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</row>
    <row r="149" spans="1:103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</row>
    <row r="150" spans="1:103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</row>
    <row r="151" spans="1:103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</row>
    <row r="152" spans="1:103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</row>
    <row r="153" spans="1:103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</row>
    <row r="154" spans="1:103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</row>
    <row r="155" spans="1:103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</row>
    <row r="156" spans="1:103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</row>
    <row r="157" spans="1:103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</row>
    <row r="158" spans="1:103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</row>
    <row r="159" spans="1:103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</row>
    <row r="160" spans="1:103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</row>
    <row r="161" spans="1:103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</row>
    <row r="162" spans="1:34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spans="17:34" ht="12.75"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spans="17:34" ht="12.75"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</row>
  </sheetData>
  <sheetProtection/>
  <mergeCells count="25">
    <mergeCell ref="C8:P8"/>
    <mergeCell ref="A7:B7"/>
    <mergeCell ref="A82:L82"/>
    <mergeCell ref="C84:E84"/>
    <mergeCell ref="F84:H84"/>
    <mergeCell ref="I84:K84"/>
    <mergeCell ref="L84:P84"/>
    <mergeCell ref="C77:K77"/>
    <mergeCell ref="C78:K78"/>
    <mergeCell ref="F10:K10"/>
    <mergeCell ref="A85:B85"/>
    <mergeCell ref="C85:E85"/>
    <mergeCell ref="F85:K85"/>
    <mergeCell ref="L85:P85"/>
    <mergeCell ref="A84:B84"/>
    <mergeCell ref="A2:O2"/>
    <mergeCell ref="C3:O3"/>
    <mergeCell ref="A4:P4"/>
    <mergeCell ref="A83:L83"/>
    <mergeCell ref="A6:E6"/>
    <mergeCell ref="C79:K79"/>
    <mergeCell ref="C80:K80"/>
    <mergeCell ref="A81:P81"/>
    <mergeCell ref="A8:B8"/>
    <mergeCell ref="C7:O7"/>
  </mergeCells>
  <printOptions gridLines="1"/>
  <pageMargins left="0.43" right="0.47" top="0.55" bottom="0.5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93">
      <selection activeCell="A1" sqref="A1:O1"/>
    </sheetView>
  </sheetViews>
  <sheetFormatPr defaultColWidth="9.00390625" defaultRowHeight="12.75"/>
  <cols>
    <col min="1" max="1" width="4.00390625" style="80" customWidth="1"/>
    <col min="2" max="2" width="8.75390625" style="80" customWidth="1"/>
    <col min="3" max="3" width="36.625" style="80" customWidth="1"/>
    <col min="4" max="4" width="6.00390625" style="80" customWidth="1"/>
    <col min="5" max="5" width="10.75390625" style="80" customWidth="1"/>
    <col min="6" max="6" width="6.75390625" style="80" customWidth="1"/>
    <col min="7" max="7" width="7.625" style="80" customWidth="1"/>
    <col min="8" max="8" width="6.125" style="80" customWidth="1"/>
    <col min="9" max="9" width="8.625" style="80" customWidth="1"/>
    <col min="10" max="10" width="6.625" style="80" customWidth="1"/>
    <col min="11" max="11" width="8.25390625" style="80" customWidth="1"/>
    <col min="12" max="12" width="7.75390625" style="80" customWidth="1"/>
    <col min="13" max="13" width="12.25390625" style="80" customWidth="1"/>
    <col min="14" max="14" width="9.25390625" style="80" customWidth="1"/>
    <col min="15" max="15" width="7.25390625" style="80" customWidth="1"/>
    <col min="16" max="16" width="9.375" style="80" bestFit="1" customWidth="1"/>
    <col min="17" max="18" width="9.125" style="80" customWidth="1"/>
    <col min="19" max="19" width="10.375" style="80" bestFit="1" customWidth="1"/>
    <col min="20" max="20" width="9.125" style="80" customWidth="1"/>
    <col min="21" max="21" width="9.375" style="80" bestFit="1" customWidth="1"/>
    <col min="22" max="16384" width="9.125" style="80" customWidth="1"/>
  </cols>
  <sheetData>
    <row r="1" spans="1:16" ht="15.75">
      <c r="A1" s="175" t="s">
        <v>327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63"/>
    </row>
    <row r="2" spans="1:16" ht="14.25">
      <c r="A2" s="62"/>
      <c r="B2" s="62"/>
      <c r="C2" s="176" t="s">
        <v>119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62"/>
    </row>
    <row r="3" spans="1:16" ht="12.75">
      <c r="A3" s="161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1" s="121" customFormat="1" ht="22.5" customHeight="1">
      <c r="A4" s="119" t="s">
        <v>322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3" s="121" customFormat="1" ht="15" customHeight="1">
      <c r="A5" s="160" t="s">
        <v>323</v>
      </c>
      <c r="B5" s="160"/>
      <c r="C5" s="160"/>
      <c r="D5" s="160"/>
      <c r="E5" s="160"/>
      <c r="F5" s="120"/>
      <c r="G5" s="120"/>
      <c r="H5" s="120"/>
      <c r="I5" s="120"/>
      <c r="J5" s="120"/>
      <c r="K5" s="120"/>
      <c r="M5" s="122"/>
    </row>
    <row r="6" spans="1:16" ht="12.75">
      <c r="A6" s="142" t="s">
        <v>32</v>
      </c>
      <c r="B6" s="142"/>
      <c r="C6" s="180" t="s">
        <v>170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67"/>
    </row>
    <row r="7" spans="1:16" ht="12.75">
      <c r="A7" s="142" t="s">
        <v>33</v>
      </c>
      <c r="B7" s="142"/>
      <c r="C7" s="174" t="s">
        <v>172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s="79" customFormat="1" ht="14.25" customHeight="1" thickBot="1">
      <c r="A8" s="123" t="s">
        <v>324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3.5" thickBot="1">
      <c r="A9" s="33" t="s">
        <v>34</v>
      </c>
      <c r="B9" s="33"/>
      <c r="C9" s="34"/>
      <c r="D9" s="33" t="s">
        <v>19</v>
      </c>
      <c r="E9" s="35" t="s">
        <v>20</v>
      </c>
      <c r="F9" s="171" t="s">
        <v>35</v>
      </c>
      <c r="G9" s="172"/>
      <c r="H9" s="172"/>
      <c r="I9" s="172"/>
      <c r="J9" s="172"/>
      <c r="K9" s="173"/>
      <c r="L9" s="36"/>
      <c r="M9" s="36"/>
      <c r="N9" s="36" t="s">
        <v>36</v>
      </c>
      <c r="O9" s="36" t="s">
        <v>21</v>
      </c>
      <c r="P9" s="37" t="s">
        <v>16</v>
      </c>
    </row>
    <row r="10" spans="1:16" ht="12.75">
      <c r="A10" s="38" t="s">
        <v>37</v>
      </c>
      <c r="B10" s="38" t="s">
        <v>38</v>
      </c>
      <c r="C10" s="38" t="s">
        <v>39</v>
      </c>
      <c r="D10" s="38" t="s">
        <v>22</v>
      </c>
      <c r="E10" s="39" t="s">
        <v>23</v>
      </c>
      <c r="F10" s="38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  <c r="K10" s="33" t="s">
        <v>45</v>
      </c>
      <c r="L10" s="40" t="s">
        <v>46</v>
      </c>
      <c r="M10" s="33" t="s">
        <v>42</v>
      </c>
      <c r="N10" s="33" t="s">
        <v>43</v>
      </c>
      <c r="O10" s="33" t="s">
        <v>44</v>
      </c>
      <c r="P10" s="33" t="s">
        <v>45</v>
      </c>
    </row>
    <row r="11" spans="1:16" ht="12.75">
      <c r="A11" s="38"/>
      <c r="B11" s="38"/>
      <c r="C11" s="38"/>
      <c r="D11" s="38"/>
      <c r="E11" s="39"/>
      <c r="F11" s="38" t="s">
        <v>47</v>
      </c>
      <c r="G11" s="38" t="s">
        <v>48</v>
      </c>
      <c r="H11" s="38" t="s">
        <v>49</v>
      </c>
      <c r="I11" s="38" t="s">
        <v>50</v>
      </c>
      <c r="J11" s="38" t="s">
        <v>51</v>
      </c>
      <c r="K11" s="38" t="s">
        <v>16</v>
      </c>
      <c r="L11" s="41" t="s">
        <v>52</v>
      </c>
      <c r="M11" s="38" t="s">
        <v>49</v>
      </c>
      <c r="N11" s="38" t="s">
        <v>50</v>
      </c>
      <c r="O11" s="38" t="s">
        <v>51</v>
      </c>
      <c r="P11" s="38" t="s">
        <v>16</v>
      </c>
    </row>
    <row r="12" spans="1:16" ht="13.5" thickBot="1">
      <c r="A12" s="42" t="s">
        <v>24</v>
      </c>
      <c r="B12" s="42"/>
      <c r="C12" s="42"/>
      <c r="D12" s="42"/>
      <c r="E12" s="43"/>
      <c r="F12" s="42" t="s">
        <v>53</v>
      </c>
      <c r="G12" s="42" t="s">
        <v>54</v>
      </c>
      <c r="H12" s="42" t="s">
        <v>16</v>
      </c>
      <c r="I12" s="42" t="s">
        <v>16</v>
      </c>
      <c r="J12" s="42" t="s">
        <v>16</v>
      </c>
      <c r="K12" s="42"/>
      <c r="L12" s="44" t="s">
        <v>53</v>
      </c>
      <c r="M12" s="42" t="s">
        <v>16</v>
      </c>
      <c r="N12" s="42" t="s">
        <v>16</v>
      </c>
      <c r="O12" s="42" t="s">
        <v>16</v>
      </c>
      <c r="P12" s="42"/>
    </row>
    <row r="13" spans="1:16" ht="14.25" customHeight="1" thickBot="1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33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14.25" customHeight="1">
      <c r="A14" s="2">
        <v>1</v>
      </c>
      <c r="B14" s="26" t="s">
        <v>79</v>
      </c>
      <c r="C14" s="28" t="s">
        <v>165</v>
      </c>
      <c r="D14" s="26" t="s">
        <v>15</v>
      </c>
      <c r="E14" s="68">
        <v>1224</v>
      </c>
      <c r="F14" s="4"/>
      <c r="G14" s="4"/>
      <c r="H14" s="4"/>
      <c r="I14" s="4"/>
      <c r="J14" s="4"/>
      <c r="K14" s="4">
        <f>H14+J14+I14</f>
        <v>0</v>
      </c>
      <c r="L14" s="4">
        <f>E14*F14</f>
        <v>0</v>
      </c>
      <c r="M14" s="4">
        <f>E14*H14</f>
        <v>0</v>
      </c>
      <c r="N14" s="4">
        <f>E14*I14</f>
        <v>0</v>
      </c>
      <c r="O14" s="4">
        <f>E14*J14</f>
        <v>0</v>
      </c>
      <c r="P14" s="4">
        <f>M14+N14+O14</f>
        <v>0</v>
      </c>
    </row>
    <row r="15" spans="1:16" ht="14.25" customHeight="1">
      <c r="A15" s="2"/>
      <c r="B15" s="26"/>
      <c r="C15" s="28" t="s">
        <v>166</v>
      </c>
      <c r="D15" s="26"/>
      <c r="E15" s="4"/>
      <c r="F15" s="4"/>
      <c r="G15" s="1"/>
      <c r="H15" s="4"/>
      <c r="I15" s="2"/>
      <c r="J15" s="4"/>
      <c r="K15" s="4"/>
      <c r="L15" s="4"/>
      <c r="M15" s="4"/>
      <c r="N15" s="4"/>
      <c r="O15" s="4"/>
      <c r="P15" s="4"/>
    </row>
    <row r="16" spans="1:18" ht="14.25" customHeight="1">
      <c r="A16" s="2"/>
      <c r="B16" s="26"/>
      <c r="C16" s="28" t="s">
        <v>326</v>
      </c>
      <c r="D16" s="26"/>
      <c r="E16" s="4"/>
      <c r="F16" s="4"/>
      <c r="G16" s="1"/>
      <c r="H16" s="4"/>
      <c r="I16" s="2"/>
      <c r="J16" s="4"/>
      <c r="K16" s="4"/>
      <c r="L16" s="4"/>
      <c r="M16" s="4"/>
      <c r="N16" s="4"/>
      <c r="O16" s="4"/>
      <c r="P16" s="4"/>
      <c r="R16" s="126"/>
    </row>
    <row r="17" spans="1:16" ht="14.25" customHeight="1">
      <c r="A17" s="2">
        <v>2</v>
      </c>
      <c r="B17" s="26" t="s">
        <v>14</v>
      </c>
      <c r="C17" s="28" t="s">
        <v>222</v>
      </c>
      <c r="D17" s="26" t="s">
        <v>15</v>
      </c>
      <c r="E17" s="4">
        <v>12</v>
      </c>
      <c r="F17" s="1"/>
      <c r="G17" s="1"/>
      <c r="H17" s="1"/>
      <c r="I17" s="1"/>
      <c r="J17" s="4"/>
      <c r="K17" s="4">
        <f aca="true" t="shared" si="0" ref="K17:K78">H17+J17+I17</f>
        <v>0</v>
      </c>
      <c r="L17" s="4">
        <f>E17*F17</f>
        <v>0</v>
      </c>
      <c r="M17" s="4">
        <f>E17*H17</f>
        <v>0</v>
      </c>
      <c r="N17" s="4">
        <f aca="true" t="shared" si="1" ref="N17:N78">E17*I17</f>
        <v>0</v>
      </c>
      <c r="O17" s="4">
        <f>E17*J17</f>
        <v>0</v>
      </c>
      <c r="P17" s="4">
        <f>M17+N17+O17</f>
        <v>0</v>
      </c>
    </row>
    <row r="18" spans="1:16" ht="14.25" customHeight="1">
      <c r="A18" s="2">
        <v>3</v>
      </c>
      <c r="B18" s="26" t="s">
        <v>14</v>
      </c>
      <c r="C18" s="82" t="s">
        <v>223</v>
      </c>
      <c r="D18" s="81" t="s">
        <v>15</v>
      </c>
      <c r="E18" s="1">
        <v>6</v>
      </c>
      <c r="F18" s="1"/>
      <c r="G18" s="1"/>
      <c r="H18" s="1"/>
      <c r="I18" s="1"/>
      <c r="J18" s="1"/>
      <c r="K18" s="4">
        <f t="shared" si="0"/>
        <v>0</v>
      </c>
      <c r="L18" s="1">
        <f>E18*F18</f>
        <v>0</v>
      </c>
      <c r="M18" s="29">
        <f>E18*H18</f>
        <v>0</v>
      </c>
      <c r="N18" s="4">
        <f t="shared" si="1"/>
        <v>0</v>
      </c>
      <c r="O18" s="1">
        <f>E18*J18</f>
        <v>0</v>
      </c>
      <c r="P18" s="1">
        <f>M18+N18+O18</f>
        <v>0</v>
      </c>
    </row>
    <row r="19" spans="1:16" ht="14.25" customHeight="1">
      <c r="A19" s="2"/>
      <c r="B19" s="26"/>
      <c r="C19" s="28" t="s">
        <v>224</v>
      </c>
      <c r="D19" s="26"/>
      <c r="E19" s="4"/>
      <c r="F19" s="4"/>
      <c r="G19" s="1"/>
      <c r="H19" s="47"/>
      <c r="I19" s="2"/>
      <c r="J19" s="1"/>
      <c r="K19" s="4"/>
      <c r="L19" s="4"/>
      <c r="M19" s="27"/>
      <c r="N19" s="4"/>
      <c r="O19" s="4"/>
      <c r="P19" s="1"/>
    </row>
    <row r="20" spans="1:16" ht="14.25" customHeight="1">
      <c r="A20" s="2"/>
      <c r="B20" s="26"/>
      <c r="C20" s="28" t="s">
        <v>225</v>
      </c>
      <c r="D20" s="26"/>
      <c r="E20" s="4"/>
      <c r="F20" s="4"/>
      <c r="G20" s="1"/>
      <c r="H20" s="47"/>
      <c r="I20" s="2"/>
      <c r="J20" s="1"/>
      <c r="K20" s="4"/>
      <c r="L20" s="4"/>
      <c r="M20" s="27"/>
      <c r="N20" s="4"/>
      <c r="O20" s="4"/>
      <c r="P20" s="1"/>
    </row>
    <row r="21" spans="1:16" ht="14.25" customHeight="1">
      <c r="A21" s="2"/>
      <c r="B21" s="26"/>
      <c r="C21" s="28" t="s">
        <v>181</v>
      </c>
      <c r="D21" s="26"/>
      <c r="E21" s="4"/>
      <c r="F21" s="4"/>
      <c r="G21" s="1"/>
      <c r="H21" s="47"/>
      <c r="I21" s="2"/>
      <c r="J21" s="1"/>
      <c r="K21" s="4"/>
      <c r="L21" s="4"/>
      <c r="M21" s="27"/>
      <c r="N21" s="4"/>
      <c r="O21" s="4"/>
      <c r="P21" s="1"/>
    </row>
    <row r="22" spans="1:16" ht="14.25" customHeight="1">
      <c r="A22" s="2">
        <v>4</v>
      </c>
      <c r="B22" s="26" t="s">
        <v>14</v>
      </c>
      <c r="C22" s="28" t="s">
        <v>226</v>
      </c>
      <c r="D22" s="26" t="s">
        <v>15</v>
      </c>
      <c r="E22" s="4">
        <v>6</v>
      </c>
      <c r="F22" s="1"/>
      <c r="G22" s="1"/>
      <c r="H22" s="1"/>
      <c r="I22" s="1"/>
      <c r="J22" s="1"/>
      <c r="K22" s="4">
        <f t="shared" si="0"/>
        <v>0</v>
      </c>
      <c r="L22" s="1">
        <f>E22*F22</f>
        <v>0</v>
      </c>
      <c r="M22" s="29">
        <f>E22*H22</f>
        <v>0</v>
      </c>
      <c r="N22" s="4">
        <f t="shared" si="1"/>
        <v>0</v>
      </c>
      <c r="O22" s="1">
        <f>E22*J22</f>
        <v>0</v>
      </c>
      <c r="P22" s="1">
        <f>M22+N22+O22</f>
        <v>0</v>
      </c>
    </row>
    <row r="23" spans="1:16" ht="14.25" customHeight="1">
      <c r="A23" s="2">
        <v>5</v>
      </c>
      <c r="B23" s="26" t="s">
        <v>14</v>
      </c>
      <c r="C23" s="28" t="s">
        <v>183</v>
      </c>
      <c r="D23" s="26" t="s">
        <v>15</v>
      </c>
      <c r="E23" s="4">
        <v>12</v>
      </c>
      <c r="F23" s="1"/>
      <c r="G23" s="1"/>
      <c r="H23" s="1"/>
      <c r="I23" s="1"/>
      <c r="J23" s="4"/>
      <c r="K23" s="4">
        <f t="shared" si="0"/>
        <v>0</v>
      </c>
      <c r="L23" s="4">
        <f>E23*F23</f>
        <v>0</v>
      </c>
      <c r="M23" s="4">
        <f>E23*H23</f>
        <v>0</v>
      </c>
      <c r="N23" s="4">
        <f t="shared" si="1"/>
        <v>0</v>
      </c>
      <c r="O23" s="4">
        <f>E23*J23</f>
        <v>0</v>
      </c>
      <c r="P23" s="4">
        <f>M23+N23+O23</f>
        <v>0</v>
      </c>
    </row>
    <row r="24" spans="1:16" ht="14.25" customHeight="1">
      <c r="A24" s="2">
        <v>6</v>
      </c>
      <c r="B24" s="26" t="s">
        <v>14</v>
      </c>
      <c r="C24" s="28" t="s">
        <v>184</v>
      </c>
      <c r="D24" s="26" t="s">
        <v>27</v>
      </c>
      <c r="E24" s="4">
        <v>22</v>
      </c>
      <c r="F24" s="4"/>
      <c r="G24" s="1"/>
      <c r="H24" s="1"/>
      <c r="I24" s="1"/>
      <c r="J24" s="4"/>
      <c r="K24" s="4">
        <f t="shared" si="0"/>
        <v>0</v>
      </c>
      <c r="L24" s="4">
        <f>E24*F24</f>
        <v>0</v>
      </c>
      <c r="M24" s="4">
        <f>E24*H24</f>
        <v>0</v>
      </c>
      <c r="N24" s="4">
        <f t="shared" si="1"/>
        <v>0</v>
      </c>
      <c r="O24" s="4">
        <f>E24*J24</f>
        <v>0</v>
      </c>
      <c r="P24" s="4">
        <f>M24+N24+O24</f>
        <v>0</v>
      </c>
    </row>
    <row r="25" spans="1:16" ht="14.25" customHeight="1">
      <c r="A25" s="2"/>
      <c r="B25" s="26"/>
      <c r="C25" s="28" t="s">
        <v>185</v>
      </c>
      <c r="D25" s="26"/>
      <c r="E25" s="4"/>
      <c r="F25" s="4"/>
      <c r="G25" s="1"/>
      <c r="H25" s="1"/>
      <c r="I25" s="1"/>
      <c r="J25" s="4"/>
      <c r="K25" s="4"/>
      <c r="L25" s="4"/>
      <c r="M25" s="4"/>
      <c r="N25" s="4"/>
      <c r="O25" s="4"/>
      <c r="P25" s="4"/>
    </row>
    <row r="26" spans="1:16" ht="14.25" customHeight="1">
      <c r="A26" s="2">
        <v>7</v>
      </c>
      <c r="B26" s="26" t="s">
        <v>14</v>
      </c>
      <c r="C26" s="28" t="s">
        <v>186</v>
      </c>
      <c r="D26" s="26" t="s">
        <v>27</v>
      </c>
      <c r="E26" s="4">
        <v>2</v>
      </c>
      <c r="F26" s="4"/>
      <c r="G26" s="1"/>
      <c r="H26" s="1"/>
      <c r="I26" s="1"/>
      <c r="J26" s="4"/>
      <c r="K26" s="4">
        <f t="shared" si="0"/>
        <v>0</v>
      </c>
      <c r="L26" s="4">
        <f>E26*F26</f>
        <v>0</v>
      </c>
      <c r="M26" s="4">
        <f>E26*H26</f>
        <v>0</v>
      </c>
      <c r="N26" s="4">
        <f t="shared" si="1"/>
        <v>0</v>
      </c>
      <c r="O26" s="4">
        <f>E26*J26</f>
        <v>0</v>
      </c>
      <c r="P26" s="4">
        <f>M26+N26+O26</f>
        <v>0</v>
      </c>
    </row>
    <row r="27" spans="1:16" ht="14.25" customHeight="1">
      <c r="A27" s="2"/>
      <c r="B27" s="26"/>
      <c r="C27" s="28" t="s">
        <v>185</v>
      </c>
      <c r="D27" s="26"/>
      <c r="E27" s="4"/>
      <c r="F27" s="4"/>
      <c r="G27" s="1"/>
      <c r="H27" s="1"/>
      <c r="I27" s="1"/>
      <c r="J27" s="4"/>
      <c r="K27" s="4"/>
      <c r="L27" s="4"/>
      <c r="M27" s="4"/>
      <c r="N27" s="4"/>
      <c r="O27" s="4"/>
      <c r="P27" s="4"/>
    </row>
    <row r="28" spans="1:16" ht="14.25" customHeight="1">
      <c r="A28" s="2">
        <v>8</v>
      </c>
      <c r="B28" s="26" t="s">
        <v>14</v>
      </c>
      <c r="C28" s="28" t="s">
        <v>187</v>
      </c>
      <c r="D28" s="26" t="s">
        <v>27</v>
      </c>
      <c r="E28" s="4">
        <v>1</v>
      </c>
      <c r="F28" s="4"/>
      <c r="G28" s="1"/>
      <c r="H28" s="1"/>
      <c r="I28" s="1"/>
      <c r="J28" s="4"/>
      <c r="K28" s="4">
        <f t="shared" si="0"/>
        <v>0</v>
      </c>
      <c r="L28" s="4">
        <f>E28*F28</f>
        <v>0</v>
      </c>
      <c r="M28" s="4">
        <f>E28*H28</f>
        <v>0</v>
      </c>
      <c r="N28" s="4">
        <f t="shared" si="1"/>
        <v>0</v>
      </c>
      <c r="O28" s="4">
        <f>E28*J28</f>
        <v>0</v>
      </c>
      <c r="P28" s="4">
        <f>M28+N28+O28</f>
        <v>0</v>
      </c>
    </row>
    <row r="29" spans="1:16" ht="14.25" customHeight="1">
      <c r="A29" s="2"/>
      <c r="B29" s="26"/>
      <c r="C29" s="28" t="s">
        <v>185</v>
      </c>
      <c r="D29" s="26"/>
      <c r="E29" s="4"/>
      <c r="F29" s="4"/>
      <c r="G29" s="1"/>
      <c r="H29" s="1"/>
      <c r="I29" s="1"/>
      <c r="J29" s="4"/>
      <c r="K29" s="4">
        <f t="shared" si="0"/>
        <v>0</v>
      </c>
      <c r="L29" s="4"/>
      <c r="M29" s="4"/>
      <c r="N29" s="4"/>
      <c r="O29" s="4"/>
      <c r="P29" s="4"/>
    </row>
    <row r="30" spans="1:16" ht="14.25" customHeight="1">
      <c r="A30" s="2">
        <v>9</v>
      </c>
      <c r="B30" s="26" t="s">
        <v>14</v>
      </c>
      <c r="C30" s="28" t="s">
        <v>227</v>
      </c>
      <c r="D30" s="26" t="s">
        <v>27</v>
      </c>
      <c r="E30" s="4">
        <v>1</v>
      </c>
      <c r="F30" s="4"/>
      <c r="G30" s="1"/>
      <c r="H30" s="1"/>
      <c r="I30" s="1"/>
      <c r="J30" s="4"/>
      <c r="K30" s="4">
        <f t="shared" si="0"/>
        <v>0</v>
      </c>
      <c r="L30" s="4">
        <f>E30*F30</f>
        <v>0</v>
      </c>
      <c r="M30" s="4">
        <f>E30*H30</f>
        <v>0</v>
      </c>
      <c r="N30" s="4">
        <f t="shared" si="1"/>
        <v>0</v>
      </c>
      <c r="O30" s="4">
        <f>E30*J30</f>
        <v>0</v>
      </c>
      <c r="P30" s="4">
        <f>M30+N30+O30</f>
        <v>0</v>
      </c>
    </row>
    <row r="31" spans="1:16" ht="14.25" customHeight="1">
      <c r="A31" s="2"/>
      <c r="B31" s="26"/>
      <c r="C31" s="28" t="s">
        <v>185</v>
      </c>
      <c r="D31" s="26"/>
      <c r="E31" s="4"/>
      <c r="F31" s="4"/>
      <c r="G31" s="1"/>
      <c r="H31" s="1"/>
      <c r="I31" s="1"/>
      <c r="J31" s="4"/>
      <c r="K31" s="4"/>
      <c r="L31" s="4"/>
      <c r="M31" s="4"/>
      <c r="N31" s="4"/>
      <c r="O31" s="4"/>
      <c r="P31" s="4"/>
    </row>
    <row r="32" spans="1:16" ht="14.25" customHeight="1">
      <c r="A32" s="2">
        <v>10</v>
      </c>
      <c r="B32" s="26" t="s">
        <v>14</v>
      </c>
      <c r="C32" s="28" t="s">
        <v>228</v>
      </c>
      <c r="D32" s="26" t="s">
        <v>78</v>
      </c>
      <c r="E32" s="4">
        <v>1</v>
      </c>
      <c r="F32" s="4"/>
      <c r="G32" s="1"/>
      <c r="H32" s="1"/>
      <c r="I32" s="1"/>
      <c r="J32" s="4"/>
      <c r="K32" s="4">
        <f t="shared" si="0"/>
        <v>0</v>
      </c>
      <c r="L32" s="4">
        <f>E32*F32</f>
        <v>0</v>
      </c>
      <c r="M32" s="4">
        <f>E32*H32</f>
        <v>0</v>
      </c>
      <c r="N32" s="4"/>
      <c r="O32" s="4">
        <f>E32*J32</f>
        <v>0</v>
      </c>
      <c r="P32" s="4">
        <f aca="true" t="shared" si="2" ref="P32:P41">M32+N32+O32</f>
        <v>0</v>
      </c>
    </row>
    <row r="33" spans="1:16" ht="14.25" customHeight="1">
      <c r="A33" s="2"/>
      <c r="B33" s="26"/>
      <c r="C33" s="28" t="s">
        <v>229</v>
      </c>
      <c r="D33" s="26" t="s">
        <v>27</v>
      </c>
      <c r="E33" s="4">
        <v>1</v>
      </c>
      <c r="F33" s="4"/>
      <c r="G33" s="1"/>
      <c r="H33" s="1"/>
      <c r="I33" s="1"/>
      <c r="J33" s="4"/>
      <c r="K33" s="4">
        <f t="shared" si="0"/>
        <v>0</v>
      </c>
      <c r="L33" s="4"/>
      <c r="M33" s="4"/>
      <c r="N33" s="4">
        <f t="shared" si="1"/>
        <v>0</v>
      </c>
      <c r="O33" s="4"/>
      <c r="P33" s="4">
        <f t="shared" si="2"/>
        <v>0</v>
      </c>
    </row>
    <row r="34" spans="1:16" ht="14.25" customHeight="1">
      <c r="A34" s="2"/>
      <c r="B34" s="26"/>
      <c r="C34" s="28" t="s">
        <v>230</v>
      </c>
      <c r="D34" s="26" t="s">
        <v>14</v>
      </c>
      <c r="E34" s="4">
        <v>1</v>
      </c>
      <c r="F34" s="4"/>
      <c r="G34" s="1"/>
      <c r="H34" s="1"/>
      <c r="I34" s="1"/>
      <c r="J34" s="4"/>
      <c r="K34" s="4">
        <f t="shared" si="0"/>
        <v>0</v>
      </c>
      <c r="L34" s="4"/>
      <c r="M34" s="4"/>
      <c r="N34" s="4">
        <f t="shared" si="1"/>
        <v>0</v>
      </c>
      <c r="O34" s="4"/>
      <c r="P34" s="4">
        <f t="shared" si="2"/>
        <v>0</v>
      </c>
    </row>
    <row r="35" spans="1:16" ht="14.25" customHeight="1">
      <c r="A35" s="2"/>
      <c r="B35" s="26"/>
      <c r="C35" s="28" t="s">
        <v>231</v>
      </c>
      <c r="D35" s="26" t="s">
        <v>14</v>
      </c>
      <c r="E35" s="4">
        <v>2</v>
      </c>
      <c r="F35" s="4"/>
      <c r="G35" s="1"/>
      <c r="H35" s="1"/>
      <c r="I35" s="1"/>
      <c r="J35" s="4"/>
      <c r="K35" s="4">
        <f t="shared" si="0"/>
        <v>0</v>
      </c>
      <c r="L35" s="4"/>
      <c r="M35" s="4"/>
      <c r="N35" s="4">
        <f t="shared" si="1"/>
        <v>0</v>
      </c>
      <c r="O35" s="4"/>
      <c r="P35" s="4">
        <f t="shared" si="2"/>
        <v>0</v>
      </c>
    </row>
    <row r="36" spans="1:16" ht="14.25" customHeight="1">
      <c r="A36" s="2"/>
      <c r="B36" s="26"/>
      <c r="C36" s="28" t="s">
        <v>232</v>
      </c>
      <c r="D36" s="26" t="s">
        <v>14</v>
      </c>
      <c r="E36" s="4">
        <v>1</v>
      </c>
      <c r="F36" s="4"/>
      <c r="G36" s="1"/>
      <c r="H36" s="1"/>
      <c r="I36" s="1"/>
      <c r="J36" s="4"/>
      <c r="K36" s="4">
        <f t="shared" si="0"/>
        <v>0</v>
      </c>
      <c r="L36" s="4"/>
      <c r="M36" s="4"/>
      <c r="N36" s="4">
        <f t="shared" si="1"/>
        <v>0</v>
      </c>
      <c r="O36" s="4"/>
      <c r="P36" s="4">
        <f t="shared" si="2"/>
        <v>0</v>
      </c>
    </row>
    <row r="37" spans="1:16" ht="14.25" customHeight="1">
      <c r="A37" s="2">
        <v>11</v>
      </c>
      <c r="B37" s="26" t="s">
        <v>14</v>
      </c>
      <c r="C37" s="28" t="s">
        <v>233</v>
      </c>
      <c r="D37" s="26" t="s">
        <v>78</v>
      </c>
      <c r="E37" s="4">
        <v>2</v>
      </c>
      <c r="F37" s="4"/>
      <c r="G37" s="1"/>
      <c r="H37" s="1"/>
      <c r="I37" s="1"/>
      <c r="J37" s="4"/>
      <c r="K37" s="4">
        <f t="shared" si="0"/>
        <v>0</v>
      </c>
      <c r="L37" s="4">
        <f>E37*F37</f>
        <v>0</v>
      </c>
      <c r="M37" s="4">
        <f>E37*H37</f>
        <v>0</v>
      </c>
      <c r="N37" s="4"/>
      <c r="O37" s="4">
        <f>E37*J37</f>
        <v>0</v>
      </c>
      <c r="P37" s="4">
        <f t="shared" si="2"/>
        <v>0</v>
      </c>
    </row>
    <row r="38" spans="1:16" ht="14.25" customHeight="1">
      <c r="A38" s="2"/>
      <c r="B38" s="26"/>
      <c r="C38" s="28" t="s">
        <v>234</v>
      </c>
      <c r="D38" s="26" t="s">
        <v>27</v>
      </c>
      <c r="E38" s="4">
        <v>2</v>
      </c>
      <c r="F38" s="4"/>
      <c r="G38" s="1"/>
      <c r="H38" s="1"/>
      <c r="I38" s="1"/>
      <c r="J38" s="4"/>
      <c r="K38" s="4">
        <f t="shared" si="0"/>
        <v>0</v>
      </c>
      <c r="L38" s="4"/>
      <c r="M38" s="4"/>
      <c r="N38" s="4">
        <f t="shared" si="1"/>
        <v>0</v>
      </c>
      <c r="O38" s="4"/>
      <c r="P38" s="4">
        <f t="shared" si="2"/>
        <v>0</v>
      </c>
    </row>
    <row r="39" spans="1:16" ht="14.25" customHeight="1">
      <c r="A39" s="2"/>
      <c r="B39" s="26"/>
      <c r="C39" s="28" t="s">
        <v>230</v>
      </c>
      <c r="D39" s="26" t="s">
        <v>14</v>
      </c>
      <c r="E39" s="4">
        <v>2</v>
      </c>
      <c r="F39" s="4"/>
      <c r="G39" s="1"/>
      <c r="H39" s="1"/>
      <c r="I39" s="1"/>
      <c r="J39" s="4"/>
      <c r="K39" s="4">
        <f t="shared" si="0"/>
        <v>0</v>
      </c>
      <c r="L39" s="4"/>
      <c r="M39" s="4"/>
      <c r="N39" s="4">
        <f t="shared" si="1"/>
        <v>0</v>
      </c>
      <c r="O39" s="4"/>
      <c r="P39" s="4">
        <f t="shared" si="2"/>
        <v>0</v>
      </c>
    </row>
    <row r="40" spans="1:16" ht="14.25" customHeight="1">
      <c r="A40" s="2"/>
      <c r="B40" s="26"/>
      <c r="C40" s="28" t="s">
        <v>235</v>
      </c>
      <c r="D40" s="26" t="s">
        <v>14</v>
      </c>
      <c r="E40" s="4">
        <v>2</v>
      </c>
      <c r="F40" s="4"/>
      <c r="G40" s="1"/>
      <c r="H40" s="1"/>
      <c r="I40" s="1"/>
      <c r="J40" s="4"/>
      <c r="K40" s="4">
        <f t="shared" si="0"/>
        <v>0</v>
      </c>
      <c r="L40" s="4"/>
      <c r="M40" s="4"/>
      <c r="N40" s="4">
        <f t="shared" si="1"/>
        <v>0</v>
      </c>
      <c r="O40" s="4"/>
      <c r="P40" s="4">
        <f t="shared" si="2"/>
        <v>0</v>
      </c>
    </row>
    <row r="41" spans="1:16" ht="14.25" customHeight="1">
      <c r="A41" s="2">
        <v>12</v>
      </c>
      <c r="B41" s="26" t="s">
        <v>14</v>
      </c>
      <c r="C41" s="28" t="s">
        <v>236</v>
      </c>
      <c r="D41" s="26" t="s">
        <v>27</v>
      </c>
      <c r="E41" s="4">
        <v>2</v>
      </c>
      <c r="F41" s="4"/>
      <c r="G41" s="1"/>
      <c r="H41" s="1"/>
      <c r="I41" s="1"/>
      <c r="J41" s="4"/>
      <c r="K41" s="4">
        <f t="shared" si="0"/>
        <v>0</v>
      </c>
      <c r="L41" s="4">
        <f>E41*F41</f>
        <v>0</v>
      </c>
      <c r="M41" s="4">
        <f>E41*H41</f>
        <v>0</v>
      </c>
      <c r="N41" s="4">
        <f t="shared" si="1"/>
        <v>0</v>
      </c>
      <c r="O41" s="4">
        <f>E41*J41</f>
        <v>0</v>
      </c>
      <c r="P41" s="4">
        <f t="shared" si="2"/>
        <v>0</v>
      </c>
    </row>
    <row r="42" spans="1:16" ht="14.25" customHeight="1">
      <c r="A42" s="2"/>
      <c r="B42" s="26"/>
      <c r="C42" s="28" t="s">
        <v>237</v>
      </c>
      <c r="D42" s="26"/>
      <c r="E42" s="4"/>
      <c r="F42" s="4"/>
      <c r="G42" s="1"/>
      <c r="H42" s="1"/>
      <c r="I42" s="1"/>
      <c r="J42" s="4"/>
      <c r="K42" s="4"/>
      <c r="L42" s="4"/>
      <c r="M42" s="4"/>
      <c r="N42" s="4"/>
      <c r="O42" s="4"/>
      <c r="P42" s="4"/>
    </row>
    <row r="43" spans="1:16" ht="14.25" customHeight="1">
      <c r="A43" s="2">
        <v>13</v>
      </c>
      <c r="B43" s="26" t="s">
        <v>14</v>
      </c>
      <c r="C43" s="28" t="s">
        <v>238</v>
      </c>
      <c r="D43" s="26" t="s">
        <v>27</v>
      </c>
      <c r="E43" s="4">
        <v>3</v>
      </c>
      <c r="F43" s="4"/>
      <c r="G43" s="1"/>
      <c r="H43" s="1"/>
      <c r="I43" s="1"/>
      <c r="J43" s="4"/>
      <c r="K43" s="4">
        <f t="shared" si="0"/>
        <v>0</v>
      </c>
      <c r="L43" s="4">
        <f>E43*F43</f>
        <v>0</v>
      </c>
      <c r="M43" s="4">
        <f>E43*H43</f>
        <v>0</v>
      </c>
      <c r="N43" s="4">
        <f t="shared" si="1"/>
        <v>0</v>
      </c>
      <c r="O43" s="4">
        <f>E43*J43</f>
        <v>0</v>
      </c>
      <c r="P43" s="4">
        <f>M43+N43+O43</f>
        <v>0</v>
      </c>
    </row>
    <row r="44" spans="1:16" ht="14.25" customHeight="1">
      <c r="A44" s="2"/>
      <c r="B44" s="26"/>
      <c r="C44" s="28" t="s">
        <v>239</v>
      </c>
      <c r="D44" s="26"/>
      <c r="E44" s="4"/>
      <c r="F44" s="4"/>
      <c r="G44" s="1"/>
      <c r="H44" s="1"/>
      <c r="I44" s="1"/>
      <c r="J44" s="4"/>
      <c r="K44" s="4"/>
      <c r="L44" s="4"/>
      <c r="M44" s="4"/>
      <c r="N44" s="4"/>
      <c r="O44" s="4"/>
      <c r="P44" s="4"/>
    </row>
    <row r="45" spans="1:16" ht="14.25" customHeight="1">
      <c r="A45" s="2">
        <v>14</v>
      </c>
      <c r="B45" s="26" t="s">
        <v>14</v>
      </c>
      <c r="C45" s="28" t="s">
        <v>240</v>
      </c>
      <c r="D45" s="26" t="s">
        <v>14</v>
      </c>
      <c r="E45" s="4">
        <v>1</v>
      </c>
      <c r="F45" s="4"/>
      <c r="G45" s="1"/>
      <c r="H45" s="1"/>
      <c r="I45" s="1"/>
      <c r="J45" s="4"/>
      <c r="K45" s="4">
        <f t="shared" si="0"/>
        <v>0</v>
      </c>
      <c r="L45" s="4">
        <f>E45*F45</f>
        <v>0</v>
      </c>
      <c r="M45" s="4">
        <f>E45*H45</f>
        <v>0</v>
      </c>
      <c r="N45" s="4">
        <f t="shared" si="1"/>
        <v>0</v>
      </c>
      <c r="O45" s="4">
        <f>E45*J45</f>
        <v>0</v>
      </c>
      <c r="P45" s="4">
        <f>M45+N45+O45</f>
        <v>0</v>
      </c>
    </row>
    <row r="46" spans="1:16" ht="14.25" customHeight="1">
      <c r="A46" s="2">
        <v>15</v>
      </c>
      <c r="B46" s="26" t="s">
        <v>14</v>
      </c>
      <c r="C46" s="28" t="s">
        <v>188</v>
      </c>
      <c r="D46" s="26" t="s">
        <v>27</v>
      </c>
      <c r="E46" s="4">
        <v>1</v>
      </c>
      <c r="F46" s="4"/>
      <c r="G46" s="1"/>
      <c r="H46" s="1"/>
      <c r="I46" s="1"/>
      <c r="J46" s="4"/>
      <c r="K46" s="4">
        <f t="shared" si="0"/>
        <v>0</v>
      </c>
      <c r="L46" s="4">
        <f>E46*F46</f>
        <v>0</v>
      </c>
      <c r="M46" s="4">
        <f>E46*H46</f>
        <v>0</v>
      </c>
      <c r="N46" s="4">
        <f t="shared" si="1"/>
        <v>0</v>
      </c>
      <c r="O46" s="4">
        <f>E46*J46</f>
        <v>0</v>
      </c>
      <c r="P46" s="4">
        <f>M46+N46+O46</f>
        <v>0</v>
      </c>
    </row>
    <row r="47" spans="1:16" ht="14.25" customHeight="1">
      <c r="A47" s="2"/>
      <c r="B47" s="26"/>
      <c r="C47" s="28" t="s">
        <v>241</v>
      </c>
      <c r="D47" s="26"/>
      <c r="E47" s="4"/>
      <c r="F47" s="4"/>
      <c r="G47" s="1"/>
      <c r="H47" s="1"/>
      <c r="I47" s="1"/>
      <c r="J47" s="4"/>
      <c r="K47" s="4"/>
      <c r="L47" s="4"/>
      <c r="M47" s="4"/>
      <c r="N47" s="4"/>
      <c r="O47" s="4"/>
      <c r="P47" s="4"/>
    </row>
    <row r="48" spans="1:16" ht="14.25" customHeight="1">
      <c r="A48" s="2">
        <v>16</v>
      </c>
      <c r="B48" s="26" t="s">
        <v>14</v>
      </c>
      <c r="C48" s="28" t="s">
        <v>188</v>
      </c>
      <c r="D48" s="26" t="s">
        <v>27</v>
      </c>
      <c r="E48" s="4">
        <v>1</v>
      </c>
      <c r="F48" s="4"/>
      <c r="G48" s="1"/>
      <c r="H48" s="1"/>
      <c r="I48" s="1"/>
      <c r="J48" s="4"/>
      <c r="K48" s="4">
        <f t="shared" si="0"/>
        <v>0</v>
      </c>
      <c r="L48" s="4">
        <f>E48*F48</f>
        <v>0</v>
      </c>
      <c r="M48" s="4">
        <f>E48*H48</f>
        <v>0</v>
      </c>
      <c r="N48" s="4">
        <f t="shared" si="1"/>
        <v>0</v>
      </c>
      <c r="O48" s="4">
        <f>E48*J48</f>
        <v>0</v>
      </c>
      <c r="P48" s="4">
        <f>M48+N48+O48</f>
        <v>0</v>
      </c>
    </row>
    <row r="49" spans="1:16" ht="14.25" customHeight="1">
      <c r="A49" s="2"/>
      <c r="B49" s="26"/>
      <c r="C49" s="28" t="s">
        <v>242</v>
      </c>
      <c r="D49" s="26"/>
      <c r="E49" s="4"/>
      <c r="F49" s="4"/>
      <c r="G49" s="1"/>
      <c r="H49" s="1"/>
      <c r="I49" s="1"/>
      <c r="J49" s="4"/>
      <c r="K49" s="4"/>
      <c r="L49" s="4"/>
      <c r="M49" s="4"/>
      <c r="N49" s="4"/>
      <c r="O49" s="4"/>
      <c r="P49" s="4"/>
    </row>
    <row r="50" spans="1:16" ht="14.25" customHeight="1">
      <c r="A50" s="2">
        <v>17</v>
      </c>
      <c r="B50" s="26" t="s">
        <v>14</v>
      </c>
      <c r="C50" s="28" t="s">
        <v>188</v>
      </c>
      <c r="D50" s="26" t="s">
        <v>27</v>
      </c>
      <c r="E50" s="4">
        <v>1</v>
      </c>
      <c r="F50" s="4"/>
      <c r="G50" s="1"/>
      <c r="H50" s="1"/>
      <c r="I50" s="1"/>
      <c r="J50" s="4"/>
      <c r="K50" s="4">
        <f t="shared" si="0"/>
        <v>0</v>
      </c>
      <c r="L50" s="4">
        <f>E50*F50</f>
        <v>0</v>
      </c>
      <c r="M50" s="4">
        <f>E50*H50</f>
        <v>0</v>
      </c>
      <c r="N50" s="4">
        <f t="shared" si="1"/>
        <v>0</v>
      </c>
      <c r="O50" s="4">
        <f>E50*J50</f>
        <v>0</v>
      </c>
      <c r="P50" s="4">
        <f>M50+N50+O50</f>
        <v>0</v>
      </c>
    </row>
    <row r="51" spans="1:16" ht="14.25" customHeight="1">
      <c r="A51" s="2"/>
      <c r="B51" s="26"/>
      <c r="C51" s="28" t="s">
        <v>243</v>
      </c>
      <c r="D51" s="26"/>
      <c r="E51" s="4"/>
      <c r="F51" s="4"/>
      <c r="G51" s="1"/>
      <c r="H51" s="1"/>
      <c r="I51" s="1"/>
      <c r="J51" s="4"/>
      <c r="K51" s="4"/>
      <c r="L51" s="4"/>
      <c r="M51" s="4"/>
      <c r="N51" s="4"/>
      <c r="O51" s="4"/>
      <c r="P51" s="4"/>
    </row>
    <row r="52" spans="1:16" ht="14.25" customHeight="1">
      <c r="A52" s="2">
        <v>18</v>
      </c>
      <c r="B52" s="26" t="s">
        <v>14</v>
      </c>
      <c r="C52" s="28" t="s">
        <v>244</v>
      </c>
      <c r="D52" s="26" t="s">
        <v>27</v>
      </c>
      <c r="E52" s="4">
        <v>8</v>
      </c>
      <c r="F52" s="4"/>
      <c r="G52" s="1"/>
      <c r="H52" s="1"/>
      <c r="I52" s="1"/>
      <c r="J52" s="4"/>
      <c r="K52" s="4">
        <f t="shared" si="0"/>
        <v>0</v>
      </c>
      <c r="L52" s="4">
        <f>E52*F52</f>
        <v>0</v>
      </c>
      <c r="M52" s="4">
        <f>E52*H52</f>
        <v>0</v>
      </c>
      <c r="N52" s="4">
        <f t="shared" si="1"/>
        <v>0</v>
      </c>
      <c r="O52" s="4">
        <f>E52*J52</f>
        <v>0</v>
      </c>
      <c r="P52" s="4">
        <f aca="true" t="shared" si="3" ref="P52:P65">M52+N52+O52</f>
        <v>0</v>
      </c>
    </row>
    <row r="53" spans="1:16" ht="14.25" customHeight="1">
      <c r="A53" s="2">
        <v>19</v>
      </c>
      <c r="B53" s="26" t="s">
        <v>14</v>
      </c>
      <c r="C53" s="28" t="s">
        <v>190</v>
      </c>
      <c r="D53" s="26" t="s">
        <v>14</v>
      </c>
      <c r="E53" s="4">
        <v>155</v>
      </c>
      <c r="F53" s="4"/>
      <c r="G53" s="1"/>
      <c r="H53" s="1"/>
      <c r="I53" s="4"/>
      <c r="J53" s="4"/>
      <c r="K53" s="4">
        <f t="shared" si="0"/>
        <v>0</v>
      </c>
      <c r="L53" s="4">
        <f>E53*F53</f>
        <v>0</v>
      </c>
      <c r="M53" s="4">
        <f>E53*H53</f>
        <v>0</v>
      </c>
      <c r="N53" s="4">
        <f t="shared" si="1"/>
        <v>0</v>
      </c>
      <c r="O53" s="4">
        <f>E53*J53</f>
        <v>0</v>
      </c>
      <c r="P53" s="4">
        <f t="shared" si="3"/>
        <v>0</v>
      </c>
    </row>
    <row r="54" spans="1:16" ht="14.25" customHeight="1">
      <c r="A54" s="2"/>
      <c r="B54" s="26"/>
      <c r="C54" s="28" t="s">
        <v>164</v>
      </c>
      <c r="D54" s="26" t="s">
        <v>14</v>
      </c>
      <c r="E54" s="4">
        <v>155</v>
      </c>
      <c r="F54" s="4"/>
      <c r="G54" s="1"/>
      <c r="H54" s="47"/>
      <c r="I54" s="4"/>
      <c r="J54" s="4"/>
      <c r="K54" s="4">
        <f t="shared" si="0"/>
        <v>0</v>
      </c>
      <c r="L54" s="4"/>
      <c r="M54" s="4"/>
      <c r="N54" s="4">
        <f t="shared" si="1"/>
        <v>0</v>
      </c>
      <c r="O54" s="4"/>
      <c r="P54" s="4">
        <f t="shared" si="3"/>
        <v>0</v>
      </c>
    </row>
    <row r="55" spans="1:16" ht="14.25" customHeight="1">
      <c r="A55" s="2"/>
      <c r="B55" s="26"/>
      <c r="C55" s="28" t="s">
        <v>189</v>
      </c>
      <c r="D55" s="26" t="s">
        <v>14</v>
      </c>
      <c r="E55" s="4">
        <v>155</v>
      </c>
      <c r="F55" s="4"/>
      <c r="G55" s="1"/>
      <c r="H55" s="47"/>
      <c r="I55" s="4"/>
      <c r="J55" s="4"/>
      <c r="K55" s="4">
        <f t="shared" si="0"/>
        <v>0</v>
      </c>
      <c r="L55" s="4"/>
      <c r="M55" s="4"/>
      <c r="N55" s="4">
        <f t="shared" si="1"/>
        <v>0</v>
      </c>
      <c r="O55" s="4"/>
      <c r="P55" s="4">
        <f t="shared" si="3"/>
        <v>0</v>
      </c>
    </row>
    <row r="56" spans="1:16" ht="14.25" customHeight="1">
      <c r="A56" s="2">
        <v>20</v>
      </c>
      <c r="B56" s="26" t="s">
        <v>14</v>
      </c>
      <c r="C56" s="28" t="s">
        <v>245</v>
      </c>
      <c r="D56" s="26" t="s">
        <v>14</v>
      </c>
      <c r="E56" s="4">
        <v>1</v>
      </c>
      <c r="F56" s="4"/>
      <c r="G56" s="1"/>
      <c r="H56" s="1"/>
      <c r="I56" s="4"/>
      <c r="J56" s="4"/>
      <c r="K56" s="4">
        <f t="shared" si="0"/>
        <v>0</v>
      </c>
      <c r="L56" s="4">
        <f>E56*F56</f>
        <v>0</v>
      </c>
      <c r="M56" s="4">
        <f>E56*H56</f>
        <v>0</v>
      </c>
      <c r="N56" s="4">
        <f t="shared" si="1"/>
        <v>0</v>
      </c>
      <c r="O56" s="4">
        <f>E56*J56</f>
        <v>0</v>
      </c>
      <c r="P56" s="4">
        <f t="shared" si="3"/>
        <v>0</v>
      </c>
    </row>
    <row r="57" spans="1:16" ht="14.25" customHeight="1">
      <c r="A57" s="2"/>
      <c r="B57" s="26"/>
      <c r="C57" s="28" t="s">
        <v>164</v>
      </c>
      <c r="D57" s="26" t="s">
        <v>14</v>
      </c>
      <c r="E57" s="4">
        <v>1</v>
      </c>
      <c r="F57" s="4"/>
      <c r="G57" s="1"/>
      <c r="H57" s="47"/>
      <c r="I57" s="4"/>
      <c r="J57" s="4"/>
      <c r="K57" s="4">
        <f t="shared" si="0"/>
        <v>0</v>
      </c>
      <c r="L57" s="4"/>
      <c r="M57" s="4"/>
      <c r="N57" s="4">
        <f t="shared" si="1"/>
        <v>0</v>
      </c>
      <c r="O57" s="4"/>
      <c r="P57" s="4">
        <f t="shared" si="3"/>
        <v>0</v>
      </c>
    </row>
    <row r="58" spans="1:16" ht="14.25" customHeight="1">
      <c r="A58" s="2">
        <v>21</v>
      </c>
      <c r="B58" s="26" t="s">
        <v>14</v>
      </c>
      <c r="C58" s="28" t="s">
        <v>246</v>
      </c>
      <c r="D58" s="26" t="s">
        <v>14</v>
      </c>
      <c r="E58" s="4">
        <v>4</v>
      </c>
      <c r="F58" s="4"/>
      <c r="G58" s="1"/>
      <c r="H58" s="1"/>
      <c r="I58" s="4"/>
      <c r="J58" s="4"/>
      <c r="K58" s="4">
        <f t="shared" si="0"/>
        <v>0</v>
      </c>
      <c r="L58" s="4">
        <f>E58*F58</f>
        <v>0</v>
      </c>
      <c r="M58" s="4">
        <f>E58*H58</f>
        <v>0</v>
      </c>
      <c r="N58" s="4">
        <f t="shared" si="1"/>
        <v>0</v>
      </c>
      <c r="O58" s="4">
        <f>E58*J58</f>
        <v>0</v>
      </c>
      <c r="P58" s="4">
        <f t="shared" si="3"/>
        <v>0</v>
      </c>
    </row>
    <row r="59" spans="1:16" ht="14.25" customHeight="1">
      <c r="A59" s="2"/>
      <c r="B59" s="26"/>
      <c r="C59" s="28" t="s">
        <v>247</v>
      </c>
      <c r="D59" s="26" t="s">
        <v>14</v>
      </c>
      <c r="E59" s="4">
        <v>4</v>
      </c>
      <c r="F59" s="4"/>
      <c r="G59" s="1"/>
      <c r="H59" s="47"/>
      <c r="I59" s="4"/>
      <c r="J59" s="4"/>
      <c r="K59" s="4">
        <f t="shared" si="0"/>
        <v>0</v>
      </c>
      <c r="L59" s="4"/>
      <c r="M59" s="4"/>
      <c r="N59" s="4">
        <f t="shared" si="1"/>
        <v>0</v>
      </c>
      <c r="O59" s="4"/>
      <c r="P59" s="4">
        <f t="shared" si="3"/>
        <v>0</v>
      </c>
    </row>
    <row r="60" spans="1:16" ht="14.25" customHeight="1">
      <c r="A60" s="2">
        <v>22</v>
      </c>
      <c r="B60" s="26" t="s">
        <v>14</v>
      </c>
      <c r="C60" s="28" t="s">
        <v>248</v>
      </c>
      <c r="D60" s="26" t="s">
        <v>14</v>
      </c>
      <c r="E60" s="4">
        <v>7</v>
      </c>
      <c r="F60" s="4"/>
      <c r="G60" s="1"/>
      <c r="H60" s="1"/>
      <c r="I60" s="4"/>
      <c r="J60" s="4"/>
      <c r="K60" s="4">
        <f t="shared" si="0"/>
        <v>0</v>
      </c>
      <c r="L60" s="4">
        <f>E60*F60</f>
        <v>0</v>
      </c>
      <c r="M60" s="4">
        <f>E60*H60</f>
        <v>0</v>
      </c>
      <c r="N60" s="4">
        <f t="shared" si="1"/>
        <v>0</v>
      </c>
      <c r="O60" s="4">
        <f>E60*J60</f>
        <v>0</v>
      </c>
      <c r="P60" s="4">
        <f t="shared" si="3"/>
        <v>0</v>
      </c>
    </row>
    <row r="61" spans="1:16" ht="14.25" customHeight="1">
      <c r="A61" s="2"/>
      <c r="B61" s="26"/>
      <c r="C61" s="28" t="s">
        <v>249</v>
      </c>
      <c r="D61" s="26" t="s">
        <v>14</v>
      </c>
      <c r="E61" s="4">
        <v>7</v>
      </c>
      <c r="F61" s="4"/>
      <c r="G61" s="1"/>
      <c r="H61" s="47"/>
      <c r="I61" s="4"/>
      <c r="J61" s="4"/>
      <c r="K61" s="4">
        <f t="shared" si="0"/>
        <v>0</v>
      </c>
      <c r="L61" s="4"/>
      <c r="M61" s="4"/>
      <c r="N61" s="4">
        <f t="shared" si="1"/>
        <v>0</v>
      </c>
      <c r="O61" s="4"/>
      <c r="P61" s="4">
        <f t="shared" si="3"/>
        <v>0</v>
      </c>
    </row>
    <row r="62" spans="1:16" ht="14.25" customHeight="1">
      <c r="A62" s="2">
        <v>23</v>
      </c>
      <c r="B62" s="26" t="s">
        <v>14</v>
      </c>
      <c r="C62" s="28" t="s">
        <v>250</v>
      </c>
      <c r="D62" s="26" t="s">
        <v>14</v>
      </c>
      <c r="E62" s="4">
        <v>4</v>
      </c>
      <c r="F62" s="4"/>
      <c r="G62" s="1"/>
      <c r="H62" s="1"/>
      <c r="I62" s="4"/>
      <c r="J62" s="4"/>
      <c r="K62" s="4">
        <f t="shared" si="0"/>
        <v>0</v>
      </c>
      <c r="L62" s="4">
        <f>E62*F62</f>
        <v>0</v>
      </c>
      <c r="M62" s="4">
        <f>E62*H62</f>
        <v>0</v>
      </c>
      <c r="N62" s="4">
        <f t="shared" si="1"/>
        <v>0</v>
      </c>
      <c r="O62" s="4">
        <f>E62*J62</f>
        <v>0</v>
      </c>
      <c r="P62" s="4">
        <f t="shared" si="3"/>
        <v>0</v>
      </c>
    </row>
    <row r="63" spans="1:16" ht="14.25" customHeight="1">
      <c r="A63" s="2"/>
      <c r="B63" s="26"/>
      <c r="C63" s="28" t="s">
        <v>251</v>
      </c>
      <c r="D63" s="26" t="s">
        <v>14</v>
      </c>
      <c r="E63" s="4">
        <v>4</v>
      </c>
      <c r="F63" s="4"/>
      <c r="G63" s="1"/>
      <c r="H63" s="47"/>
      <c r="I63" s="4"/>
      <c r="J63" s="4"/>
      <c r="K63" s="4">
        <f t="shared" si="0"/>
        <v>0</v>
      </c>
      <c r="L63" s="4"/>
      <c r="M63" s="4"/>
      <c r="N63" s="4">
        <f t="shared" si="1"/>
        <v>0</v>
      </c>
      <c r="O63" s="4"/>
      <c r="P63" s="4">
        <f t="shared" si="3"/>
        <v>0</v>
      </c>
    </row>
    <row r="64" spans="1:16" ht="14.25" customHeight="1">
      <c r="A64" s="2">
        <v>24</v>
      </c>
      <c r="B64" s="26" t="s">
        <v>14</v>
      </c>
      <c r="C64" s="28" t="s">
        <v>252</v>
      </c>
      <c r="D64" s="26" t="s">
        <v>14</v>
      </c>
      <c r="E64" s="4">
        <v>4</v>
      </c>
      <c r="F64" s="4"/>
      <c r="G64" s="1"/>
      <c r="H64" s="1"/>
      <c r="I64" s="4"/>
      <c r="J64" s="4"/>
      <c r="K64" s="4">
        <f t="shared" si="0"/>
        <v>0</v>
      </c>
      <c r="L64" s="4">
        <f>E64*F64</f>
        <v>0</v>
      </c>
      <c r="M64" s="4">
        <f>E64*H64</f>
        <v>0</v>
      </c>
      <c r="N64" s="4">
        <f t="shared" si="1"/>
        <v>0</v>
      </c>
      <c r="O64" s="4">
        <f>E64*J64</f>
        <v>0</v>
      </c>
      <c r="P64" s="4">
        <f t="shared" si="3"/>
        <v>0</v>
      </c>
    </row>
    <row r="65" spans="1:16" ht="14.25" customHeight="1">
      <c r="A65" s="2"/>
      <c r="B65" s="26"/>
      <c r="C65" s="28" t="s">
        <v>253</v>
      </c>
      <c r="D65" s="26" t="s">
        <v>14</v>
      </c>
      <c r="E65" s="4">
        <v>4</v>
      </c>
      <c r="F65" s="4"/>
      <c r="G65" s="1"/>
      <c r="H65" s="47"/>
      <c r="I65" s="4"/>
      <c r="J65" s="4"/>
      <c r="K65" s="4">
        <f t="shared" si="0"/>
        <v>0</v>
      </c>
      <c r="L65" s="4"/>
      <c r="M65" s="4"/>
      <c r="N65" s="4">
        <f t="shared" si="1"/>
        <v>0</v>
      </c>
      <c r="O65" s="4"/>
      <c r="P65" s="4">
        <f t="shared" si="3"/>
        <v>0</v>
      </c>
    </row>
    <row r="66" spans="1:16" ht="12.75">
      <c r="A66" s="2">
        <v>25</v>
      </c>
      <c r="B66" s="26" t="s">
        <v>14</v>
      </c>
      <c r="C66" s="28" t="s">
        <v>254</v>
      </c>
      <c r="D66" s="26" t="s">
        <v>140</v>
      </c>
      <c r="E66" s="4">
        <v>2</v>
      </c>
      <c r="F66" s="29"/>
      <c r="G66" s="29"/>
      <c r="H66" s="1"/>
      <c r="I66" s="29"/>
      <c r="J66" s="29"/>
      <c r="K66" s="4">
        <f t="shared" si="0"/>
        <v>0</v>
      </c>
      <c r="L66" s="29">
        <f>E66*F66</f>
        <v>0</v>
      </c>
      <c r="M66" s="29">
        <f>E66*H66</f>
        <v>0</v>
      </c>
      <c r="N66" s="4">
        <f t="shared" si="1"/>
        <v>0</v>
      </c>
      <c r="O66" s="29">
        <f>E66*J66</f>
        <v>0</v>
      </c>
      <c r="P66" s="4">
        <f aca="true" t="shared" si="4" ref="P66:P84">M66+N66+O66</f>
        <v>0</v>
      </c>
    </row>
    <row r="67" spans="1:16" ht="12.75" customHeight="1">
      <c r="A67" s="2">
        <v>26</v>
      </c>
      <c r="B67" s="26" t="s">
        <v>14</v>
      </c>
      <c r="C67" s="28" t="s">
        <v>255</v>
      </c>
      <c r="D67" s="26" t="s">
        <v>14</v>
      </c>
      <c r="E67" s="4">
        <v>2</v>
      </c>
      <c r="F67" s="4"/>
      <c r="G67" s="29"/>
      <c r="H67" s="29"/>
      <c r="I67" s="4"/>
      <c r="J67" s="29"/>
      <c r="K67" s="4">
        <f t="shared" si="0"/>
        <v>0</v>
      </c>
      <c r="L67" s="29">
        <f>E67*F67</f>
        <v>0</v>
      </c>
      <c r="M67" s="29">
        <f>E67*H67</f>
        <v>0</v>
      </c>
      <c r="N67" s="4">
        <f t="shared" si="1"/>
        <v>0</v>
      </c>
      <c r="O67" s="29">
        <f>E67*J67</f>
        <v>0</v>
      </c>
      <c r="P67" s="4">
        <f t="shared" si="4"/>
        <v>0</v>
      </c>
    </row>
    <row r="68" spans="1:16" ht="12.75" customHeight="1">
      <c r="A68" s="2">
        <v>27</v>
      </c>
      <c r="B68" s="26" t="s">
        <v>14</v>
      </c>
      <c r="C68" s="28" t="s">
        <v>256</v>
      </c>
      <c r="D68" s="26" t="s">
        <v>14</v>
      </c>
      <c r="E68" s="4">
        <v>2</v>
      </c>
      <c r="F68" s="4"/>
      <c r="G68" s="29"/>
      <c r="H68" s="29"/>
      <c r="I68" s="4"/>
      <c r="J68" s="29"/>
      <c r="K68" s="4">
        <f t="shared" si="0"/>
        <v>0</v>
      </c>
      <c r="L68" s="29">
        <f>E68*F68</f>
        <v>0</v>
      </c>
      <c r="M68" s="29">
        <f>E68*H68</f>
        <v>0</v>
      </c>
      <c r="N68" s="4">
        <f t="shared" si="1"/>
        <v>0</v>
      </c>
      <c r="O68" s="29">
        <f>E68*J68</f>
        <v>0</v>
      </c>
      <c r="P68" s="4">
        <f t="shared" si="4"/>
        <v>0</v>
      </c>
    </row>
    <row r="69" spans="1:16" ht="12.75" customHeight="1">
      <c r="A69" s="2">
        <v>28</v>
      </c>
      <c r="B69" s="26" t="s">
        <v>14</v>
      </c>
      <c r="C69" s="28" t="s">
        <v>258</v>
      </c>
      <c r="D69" s="26" t="s">
        <v>15</v>
      </c>
      <c r="E69" s="27">
        <v>8</v>
      </c>
      <c r="F69" s="27"/>
      <c r="G69" s="29"/>
      <c r="H69" s="27"/>
      <c r="I69" s="27"/>
      <c r="J69" s="1"/>
      <c r="K69" s="4">
        <f t="shared" si="0"/>
        <v>0</v>
      </c>
      <c r="L69" s="29">
        <f>E69*F69</f>
        <v>0</v>
      </c>
      <c r="M69" s="29">
        <f>E69*H69</f>
        <v>0</v>
      </c>
      <c r="N69" s="4">
        <f t="shared" si="1"/>
        <v>0</v>
      </c>
      <c r="O69" s="29">
        <f>E69*J69</f>
        <v>0</v>
      </c>
      <c r="P69" s="1">
        <f t="shared" si="4"/>
        <v>0</v>
      </c>
    </row>
    <row r="70" spans="1:16" ht="12.75" customHeight="1">
      <c r="A70" s="2"/>
      <c r="B70" s="26"/>
      <c r="C70" s="28" t="s">
        <v>259</v>
      </c>
      <c r="D70" s="26"/>
      <c r="E70" s="27"/>
      <c r="F70" s="27"/>
      <c r="G70" s="29"/>
      <c r="H70" s="27"/>
      <c r="I70" s="27"/>
      <c r="J70" s="1"/>
      <c r="K70" s="4"/>
      <c r="L70" s="29"/>
      <c r="M70" s="29"/>
      <c r="N70" s="4"/>
      <c r="O70" s="29"/>
      <c r="P70" s="1"/>
    </row>
    <row r="71" spans="1:16" ht="12.75" customHeight="1">
      <c r="A71" s="2"/>
      <c r="B71" s="26"/>
      <c r="C71" s="28" t="s">
        <v>260</v>
      </c>
      <c r="D71" s="26" t="s">
        <v>27</v>
      </c>
      <c r="E71" s="27">
        <v>8</v>
      </c>
      <c r="F71" s="27"/>
      <c r="G71" s="29"/>
      <c r="H71" s="27"/>
      <c r="I71" s="27"/>
      <c r="J71" s="1"/>
      <c r="K71" s="4">
        <f t="shared" si="0"/>
        <v>0</v>
      </c>
      <c r="L71" s="29"/>
      <c r="M71" s="29"/>
      <c r="N71" s="4">
        <f t="shared" si="1"/>
        <v>0</v>
      </c>
      <c r="O71" s="29"/>
      <c r="P71" s="1">
        <f t="shared" si="4"/>
        <v>0</v>
      </c>
    </row>
    <row r="72" spans="1:16" ht="12.75" customHeight="1">
      <c r="A72" s="2">
        <v>29</v>
      </c>
      <c r="B72" s="26" t="s">
        <v>14</v>
      </c>
      <c r="C72" s="6" t="s">
        <v>195</v>
      </c>
      <c r="D72" s="2" t="s">
        <v>17</v>
      </c>
      <c r="E72" s="4">
        <v>2.5</v>
      </c>
      <c r="F72" s="27"/>
      <c r="G72" s="4"/>
      <c r="H72" s="27"/>
      <c r="I72" s="4"/>
      <c r="J72" s="4"/>
      <c r="K72" s="4">
        <f t="shared" si="0"/>
        <v>0</v>
      </c>
      <c r="L72" s="4">
        <f>E72*F72</f>
        <v>0</v>
      </c>
      <c r="M72" s="4">
        <f>E72*H72</f>
        <v>0</v>
      </c>
      <c r="N72" s="4">
        <f t="shared" si="1"/>
        <v>0</v>
      </c>
      <c r="O72" s="4">
        <f>E72*J72</f>
        <v>0</v>
      </c>
      <c r="P72" s="1">
        <f t="shared" si="4"/>
        <v>0</v>
      </c>
    </row>
    <row r="73" spans="1:16" ht="12.75" customHeight="1">
      <c r="A73" s="2">
        <v>30</v>
      </c>
      <c r="B73" s="26" t="s">
        <v>14</v>
      </c>
      <c r="C73" s="6" t="s">
        <v>257</v>
      </c>
      <c r="D73" s="2" t="s">
        <v>17</v>
      </c>
      <c r="E73" s="4">
        <v>2.5</v>
      </c>
      <c r="F73" s="27"/>
      <c r="G73" s="4"/>
      <c r="H73" s="4"/>
      <c r="I73" s="4"/>
      <c r="J73" s="4"/>
      <c r="K73" s="4">
        <f t="shared" si="0"/>
        <v>0</v>
      </c>
      <c r="L73" s="1">
        <f>E73*F73</f>
        <v>0</v>
      </c>
      <c r="M73" s="4">
        <f>E73*H73</f>
        <v>0</v>
      </c>
      <c r="N73" s="4">
        <f t="shared" si="1"/>
        <v>0</v>
      </c>
      <c r="O73" s="4">
        <f>E73*J73</f>
        <v>0</v>
      </c>
      <c r="P73" s="1">
        <f t="shared" si="4"/>
        <v>0</v>
      </c>
    </row>
    <row r="74" spans="1:16" ht="12.75" customHeight="1">
      <c r="A74" s="2">
        <v>31</v>
      </c>
      <c r="B74" s="26" t="s">
        <v>14</v>
      </c>
      <c r="C74" s="6" t="s">
        <v>196</v>
      </c>
      <c r="D74" s="2" t="s">
        <v>15</v>
      </c>
      <c r="E74" s="4">
        <v>8</v>
      </c>
      <c r="F74" s="4"/>
      <c r="G74" s="4"/>
      <c r="H74" s="4"/>
      <c r="I74" s="4"/>
      <c r="J74" s="4"/>
      <c r="K74" s="4">
        <f t="shared" si="0"/>
        <v>0</v>
      </c>
      <c r="L74" s="4">
        <f>E74*F74</f>
        <v>0</v>
      </c>
      <c r="M74" s="4">
        <f>E74*H74</f>
        <v>0</v>
      </c>
      <c r="N74" s="4">
        <f t="shared" si="1"/>
        <v>0</v>
      </c>
      <c r="O74" s="4">
        <f>E74*J74</f>
        <v>0</v>
      </c>
      <c r="P74" s="1">
        <f>M74+N74+O74</f>
        <v>0</v>
      </c>
    </row>
    <row r="75" spans="1:16" ht="12.75" customHeight="1">
      <c r="A75" s="2"/>
      <c r="B75" s="26"/>
      <c r="C75" s="6" t="s">
        <v>270</v>
      </c>
      <c r="D75" s="2"/>
      <c r="E75" s="4"/>
      <c r="F75" s="4"/>
      <c r="G75" s="4"/>
      <c r="H75" s="4"/>
      <c r="I75" s="2"/>
      <c r="J75" s="2"/>
      <c r="K75" s="4"/>
      <c r="L75" s="4"/>
      <c r="M75" s="4"/>
      <c r="N75" s="4"/>
      <c r="O75" s="4"/>
      <c r="P75" s="4"/>
    </row>
    <row r="76" spans="1:16" ht="12.75" customHeight="1">
      <c r="A76" s="2">
        <v>32</v>
      </c>
      <c r="B76" s="26" t="s">
        <v>14</v>
      </c>
      <c r="C76" s="28" t="s">
        <v>197</v>
      </c>
      <c r="D76" s="26" t="s">
        <v>17</v>
      </c>
      <c r="E76" s="27">
        <v>2.4</v>
      </c>
      <c r="F76" s="4"/>
      <c r="G76" s="4"/>
      <c r="H76" s="4"/>
      <c r="I76" s="27"/>
      <c r="J76" s="1"/>
      <c r="K76" s="4">
        <f t="shared" si="0"/>
        <v>0</v>
      </c>
      <c r="L76" s="4">
        <f>E76*F76</f>
        <v>0</v>
      </c>
      <c r="M76" s="29">
        <f>E76*H76</f>
        <v>0</v>
      </c>
      <c r="N76" s="4">
        <f t="shared" si="1"/>
        <v>0</v>
      </c>
      <c r="O76" s="29">
        <f>E76*J76</f>
        <v>0</v>
      </c>
      <c r="P76" s="1">
        <f>M76+N76+O76</f>
        <v>0</v>
      </c>
    </row>
    <row r="77" spans="1:16" ht="12.75" customHeight="1">
      <c r="A77" s="2">
        <v>33</v>
      </c>
      <c r="B77" s="26" t="s">
        <v>14</v>
      </c>
      <c r="C77" s="28" t="s">
        <v>275</v>
      </c>
      <c r="D77" s="26" t="s">
        <v>140</v>
      </c>
      <c r="E77" s="4">
        <v>1</v>
      </c>
      <c r="F77" s="27"/>
      <c r="G77" s="4"/>
      <c r="H77" s="4"/>
      <c r="I77" s="27"/>
      <c r="J77" s="1"/>
      <c r="K77" s="4">
        <f t="shared" si="0"/>
        <v>0</v>
      </c>
      <c r="L77" s="29">
        <f>E77*F77</f>
        <v>0</v>
      </c>
      <c r="M77" s="29">
        <f>E77*H77</f>
        <v>0</v>
      </c>
      <c r="N77" s="4">
        <f t="shared" si="1"/>
        <v>0</v>
      </c>
      <c r="O77" s="29">
        <f>E77*J77</f>
        <v>0</v>
      </c>
      <c r="P77" s="4">
        <f>M77+N77+O77</f>
        <v>0</v>
      </c>
    </row>
    <row r="78" spans="1:16" ht="12.75" customHeight="1">
      <c r="A78" s="2">
        <v>34</v>
      </c>
      <c r="B78" s="26" t="s">
        <v>14</v>
      </c>
      <c r="C78" s="28" t="s">
        <v>265</v>
      </c>
      <c r="D78" s="26" t="s">
        <v>14</v>
      </c>
      <c r="E78" s="4">
        <v>1</v>
      </c>
      <c r="F78" s="4"/>
      <c r="G78" s="29"/>
      <c r="H78" s="4"/>
      <c r="I78" s="4"/>
      <c r="J78" s="1"/>
      <c r="K78" s="4">
        <f t="shared" si="0"/>
        <v>0</v>
      </c>
      <c r="L78" s="29">
        <f>E78*F78</f>
        <v>0</v>
      </c>
      <c r="M78" s="29">
        <f>E78*H78</f>
        <v>0</v>
      </c>
      <c r="N78" s="4">
        <f t="shared" si="1"/>
        <v>0</v>
      </c>
      <c r="O78" s="29">
        <f>E78*J78</f>
        <v>0</v>
      </c>
      <c r="P78" s="4">
        <f>M78+N78+O78</f>
        <v>0</v>
      </c>
    </row>
    <row r="79" spans="1:16" ht="12.75" customHeight="1">
      <c r="A79" s="2"/>
      <c r="B79" s="26"/>
      <c r="C79" s="28" t="s">
        <v>120</v>
      </c>
      <c r="D79" s="26" t="s">
        <v>27</v>
      </c>
      <c r="E79" s="27">
        <v>3</v>
      </c>
      <c r="F79" s="27"/>
      <c r="G79" s="4"/>
      <c r="H79" s="27"/>
      <c r="I79" s="26"/>
      <c r="J79" s="27"/>
      <c r="K79" s="4">
        <f aca="true" t="shared" si="5" ref="K79:K122">H79+J79+I79</f>
        <v>0</v>
      </c>
      <c r="L79" s="29"/>
      <c r="M79" s="27"/>
      <c r="N79" s="4">
        <f aca="true" t="shared" si="6" ref="N79:N122">E79*I79</f>
        <v>0</v>
      </c>
      <c r="O79" s="27"/>
      <c r="P79" s="4">
        <f t="shared" si="4"/>
        <v>0</v>
      </c>
    </row>
    <row r="80" spans="1:16" ht="12.75">
      <c r="A80" s="2">
        <v>35</v>
      </c>
      <c r="B80" s="26" t="s">
        <v>14</v>
      </c>
      <c r="C80" s="6" t="s">
        <v>161</v>
      </c>
      <c r="D80" s="26" t="s">
        <v>14</v>
      </c>
      <c r="E80" s="27">
        <v>26</v>
      </c>
      <c r="F80" s="27"/>
      <c r="G80" s="27"/>
      <c r="H80" s="4"/>
      <c r="I80" s="27"/>
      <c r="J80" s="27"/>
      <c r="K80" s="4">
        <f t="shared" si="5"/>
        <v>0</v>
      </c>
      <c r="L80" s="29">
        <f>E80*F80</f>
        <v>0</v>
      </c>
      <c r="M80" s="29">
        <f>E80*H80</f>
        <v>0</v>
      </c>
      <c r="N80" s="4">
        <f t="shared" si="6"/>
        <v>0</v>
      </c>
      <c r="O80" s="29">
        <f>E80*J80</f>
        <v>0</v>
      </c>
      <c r="P80" s="1">
        <f t="shared" si="4"/>
        <v>0</v>
      </c>
    </row>
    <row r="81" spans="1:16" ht="12.75">
      <c r="A81" s="2">
        <v>36</v>
      </c>
      <c r="B81" s="26" t="s">
        <v>14</v>
      </c>
      <c r="C81" s="28" t="s">
        <v>191</v>
      </c>
      <c r="D81" s="26" t="s">
        <v>15</v>
      </c>
      <c r="E81" s="4">
        <v>75</v>
      </c>
      <c r="F81" s="27"/>
      <c r="G81" s="4"/>
      <c r="H81" s="27"/>
      <c r="I81" s="27"/>
      <c r="J81" s="27"/>
      <c r="K81" s="4">
        <f t="shared" si="5"/>
        <v>0</v>
      </c>
      <c r="L81" s="29">
        <f>E81*F81</f>
        <v>0</v>
      </c>
      <c r="M81" s="27">
        <f>E81*H81</f>
        <v>0</v>
      </c>
      <c r="N81" s="4">
        <f t="shared" si="6"/>
        <v>0</v>
      </c>
      <c r="O81" s="27">
        <f>E81*J81</f>
        <v>0</v>
      </c>
      <c r="P81" s="1">
        <f t="shared" si="4"/>
        <v>0</v>
      </c>
    </row>
    <row r="82" spans="1:16" ht="12.75">
      <c r="A82" s="2">
        <v>37</v>
      </c>
      <c r="B82" s="26" t="s">
        <v>14</v>
      </c>
      <c r="C82" s="6" t="s">
        <v>261</v>
      </c>
      <c r="D82" s="26" t="s">
        <v>14</v>
      </c>
      <c r="E82" s="27">
        <v>1</v>
      </c>
      <c r="F82" s="27"/>
      <c r="G82" s="29"/>
      <c r="H82" s="4"/>
      <c r="I82" s="83"/>
      <c r="J82" s="29"/>
      <c r="K82" s="4">
        <f t="shared" si="5"/>
        <v>0</v>
      </c>
      <c r="L82" s="29">
        <f>E82*F82</f>
        <v>0</v>
      </c>
      <c r="M82" s="29">
        <f>E82*H82</f>
        <v>0</v>
      </c>
      <c r="N82" s="4">
        <f t="shared" si="6"/>
        <v>0</v>
      </c>
      <c r="O82" s="29">
        <f>E82*J82</f>
        <v>0</v>
      </c>
      <c r="P82" s="1">
        <f>M82+N82+O82</f>
        <v>0</v>
      </c>
    </row>
    <row r="83" spans="1:16" ht="12.75">
      <c r="A83" s="2"/>
      <c r="B83" s="26"/>
      <c r="C83" s="6" t="s">
        <v>262</v>
      </c>
      <c r="D83" s="26"/>
      <c r="E83" s="27"/>
      <c r="F83" s="27"/>
      <c r="G83" s="29"/>
      <c r="H83" s="4"/>
      <c r="I83" s="27"/>
      <c r="J83" s="29"/>
      <c r="K83" s="4"/>
      <c r="L83" s="29"/>
      <c r="M83" s="29"/>
      <c r="N83" s="4"/>
      <c r="O83" s="29"/>
      <c r="P83" s="1"/>
    </row>
    <row r="84" spans="1:16" ht="12.75">
      <c r="A84" s="2">
        <v>38</v>
      </c>
      <c r="B84" s="26" t="s">
        <v>14</v>
      </c>
      <c r="C84" s="6" t="s">
        <v>192</v>
      </c>
      <c r="D84" s="26" t="s">
        <v>14</v>
      </c>
      <c r="E84" s="27">
        <v>1</v>
      </c>
      <c r="F84" s="27"/>
      <c r="G84" s="29"/>
      <c r="H84" s="4"/>
      <c r="I84" s="83"/>
      <c r="J84" s="29"/>
      <c r="K84" s="4">
        <f t="shared" si="5"/>
        <v>0</v>
      </c>
      <c r="L84" s="29">
        <f>E84*F84</f>
        <v>0</v>
      </c>
      <c r="M84" s="29">
        <f>E84*H84</f>
        <v>0</v>
      </c>
      <c r="N84" s="4">
        <f t="shared" si="6"/>
        <v>0</v>
      </c>
      <c r="O84" s="29">
        <f>E84*J84</f>
        <v>0</v>
      </c>
      <c r="P84" s="1">
        <f t="shared" si="4"/>
        <v>0</v>
      </c>
    </row>
    <row r="85" spans="1:16" ht="12.75">
      <c r="A85" s="2"/>
      <c r="B85" s="26"/>
      <c r="C85" s="6" t="s">
        <v>193</v>
      </c>
      <c r="D85" s="26"/>
      <c r="E85" s="27"/>
      <c r="F85" s="27"/>
      <c r="G85" s="29"/>
      <c r="H85" s="4"/>
      <c r="I85" s="27"/>
      <c r="J85" s="29"/>
      <c r="K85" s="4">
        <f t="shared" si="5"/>
        <v>0</v>
      </c>
      <c r="L85" s="29"/>
      <c r="M85" s="29"/>
      <c r="N85" s="4"/>
      <c r="O85" s="29"/>
      <c r="P85" s="1"/>
    </row>
    <row r="86" spans="1:16" ht="12.75">
      <c r="A86" s="2">
        <v>39</v>
      </c>
      <c r="B86" s="26" t="s">
        <v>14</v>
      </c>
      <c r="C86" s="6" t="s">
        <v>263</v>
      </c>
      <c r="D86" s="26" t="s">
        <v>14</v>
      </c>
      <c r="E86" s="27">
        <v>3</v>
      </c>
      <c r="F86" s="27"/>
      <c r="G86" s="29"/>
      <c r="H86" s="4"/>
      <c r="I86" s="27"/>
      <c r="J86" s="29"/>
      <c r="K86" s="4">
        <f t="shared" si="5"/>
        <v>0</v>
      </c>
      <c r="L86" s="29">
        <f>E86*F86</f>
        <v>0</v>
      </c>
      <c r="M86" s="29">
        <f>E86*H86</f>
        <v>0</v>
      </c>
      <c r="N86" s="4">
        <f t="shared" si="6"/>
        <v>0</v>
      </c>
      <c r="O86" s="29">
        <f>E86*J86</f>
        <v>0</v>
      </c>
      <c r="P86" s="1">
        <f>M86+N86+O86</f>
        <v>0</v>
      </c>
    </row>
    <row r="87" spans="1:16" ht="12.75">
      <c r="A87" s="2"/>
      <c r="B87" s="26"/>
      <c r="C87" s="6" t="s">
        <v>264</v>
      </c>
      <c r="D87" s="26"/>
      <c r="E87" s="27"/>
      <c r="F87" s="27"/>
      <c r="G87" s="29"/>
      <c r="H87" s="4"/>
      <c r="I87" s="27"/>
      <c r="J87" s="29"/>
      <c r="K87" s="4"/>
      <c r="L87" s="29"/>
      <c r="M87" s="29"/>
      <c r="N87" s="4"/>
      <c r="O87" s="29"/>
      <c r="P87" s="1"/>
    </row>
    <row r="88" spans="1:16" ht="12.75">
      <c r="A88" s="2">
        <v>40</v>
      </c>
      <c r="B88" s="26" t="s">
        <v>14</v>
      </c>
      <c r="C88" s="28" t="s">
        <v>121</v>
      </c>
      <c r="D88" s="26" t="s">
        <v>15</v>
      </c>
      <c r="E88" s="83">
        <v>1232</v>
      </c>
      <c r="F88" s="27"/>
      <c r="G88" s="29"/>
      <c r="H88" s="27"/>
      <c r="I88" s="26"/>
      <c r="J88" s="27"/>
      <c r="K88" s="4">
        <f t="shared" si="5"/>
        <v>0</v>
      </c>
      <c r="L88" s="27">
        <f>E88*F88</f>
        <v>0</v>
      </c>
      <c r="M88" s="27">
        <f>E88*H88</f>
        <v>0</v>
      </c>
      <c r="N88" s="4"/>
      <c r="O88" s="27">
        <f>E88*J88</f>
        <v>0</v>
      </c>
      <c r="P88" s="1">
        <f>M88+N88+O88</f>
        <v>0</v>
      </c>
    </row>
    <row r="89" spans="1:16" ht="12.75">
      <c r="A89" s="2">
        <v>41</v>
      </c>
      <c r="B89" s="26" t="s">
        <v>14</v>
      </c>
      <c r="C89" s="6" t="s">
        <v>122</v>
      </c>
      <c r="D89" s="26" t="s">
        <v>15</v>
      </c>
      <c r="E89" s="83">
        <v>1224</v>
      </c>
      <c r="F89" s="27"/>
      <c r="G89" s="29"/>
      <c r="H89" s="27"/>
      <c r="I89" s="26"/>
      <c r="J89" s="27"/>
      <c r="K89" s="4">
        <f t="shared" si="5"/>
        <v>0</v>
      </c>
      <c r="L89" s="27">
        <f>E89*F89</f>
        <v>0</v>
      </c>
      <c r="M89" s="27">
        <f>E89*H89</f>
        <v>0</v>
      </c>
      <c r="N89" s="4"/>
      <c r="O89" s="27">
        <f>E89*J89</f>
        <v>0</v>
      </c>
      <c r="P89" s="1">
        <f>M89+N89+O89</f>
        <v>0</v>
      </c>
    </row>
    <row r="90" spans="1:16" ht="12.75">
      <c r="A90" s="2"/>
      <c r="B90" s="26"/>
      <c r="C90" s="28" t="s">
        <v>123</v>
      </c>
      <c r="D90" s="26"/>
      <c r="E90" s="27"/>
      <c r="F90" s="27"/>
      <c r="G90" s="27"/>
      <c r="H90" s="27"/>
      <c r="I90" s="26"/>
      <c r="J90" s="27"/>
      <c r="K90" s="4"/>
      <c r="L90" s="27"/>
      <c r="M90" s="27"/>
      <c r="N90" s="4"/>
      <c r="O90" s="27"/>
      <c r="P90" s="1"/>
    </row>
    <row r="91" spans="1:16" ht="12.75">
      <c r="A91" s="26"/>
      <c r="B91" s="26"/>
      <c r="C91" s="28" t="s">
        <v>148</v>
      </c>
      <c r="D91" s="26" t="s">
        <v>78</v>
      </c>
      <c r="E91" s="27">
        <v>4</v>
      </c>
      <c r="F91" s="27"/>
      <c r="G91" s="27"/>
      <c r="H91" s="27"/>
      <c r="I91" s="26"/>
      <c r="J91" s="27"/>
      <c r="K91" s="4">
        <f t="shared" si="5"/>
        <v>0</v>
      </c>
      <c r="L91" s="27"/>
      <c r="M91" s="27"/>
      <c r="N91" s="4">
        <f t="shared" si="6"/>
        <v>0</v>
      </c>
      <c r="O91" s="27"/>
      <c r="P91" s="1">
        <f aca="true" t="shared" si="7" ref="P91:P97">M91+N91+O91</f>
        <v>0</v>
      </c>
    </row>
    <row r="92" spans="1:16" ht="12.75">
      <c r="A92" s="26"/>
      <c r="B92" s="26"/>
      <c r="C92" s="28" t="s">
        <v>149</v>
      </c>
      <c r="D92" s="26" t="s">
        <v>14</v>
      </c>
      <c r="E92" s="27">
        <v>11</v>
      </c>
      <c r="F92" s="27"/>
      <c r="G92" s="27"/>
      <c r="H92" s="27"/>
      <c r="I92" s="27"/>
      <c r="J92" s="27"/>
      <c r="K92" s="4">
        <f t="shared" si="5"/>
        <v>0</v>
      </c>
      <c r="L92" s="27"/>
      <c r="M92" s="27"/>
      <c r="N92" s="4">
        <f t="shared" si="6"/>
        <v>0</v>
      </c>
      <c r="O92" s="27"/>
      <c r="P92" s="1">
        <f t="shared" si="7"/>
        <v>0</v>
      </c>
    </row>
    <row r="93" spans="1:16" ht="12.75">
      <c r="A93" s="26">
        <v>42</v>
      </c>
      <c r="B93" s="26" t="s">
        <v>14</v>
      </c>
      <c r="C93" s="28" t="s">
        <v>271</v>
      </c>
      <c r="D93" s="26" t="s">
        <v>27</v>
      </c>
      <c r="E93" s="27">
        <v>3</v>
      </c>
      <c r="F93" s="29"/>
      <c r="G93" s="27"/>
      <c r="H93" s="27"/>
      <c r="I93" s="27"/>
      <c r="J93" s="27"/>
      <c r="K93" s="4">
        <f t="shared" si="5"/>
        <v>0</v>
      </c>
      <c r="L93" s="29">
        <f>E93*F93</f>
        <v>0</v>
      </c>
      <c r="M93" s="29">
        <f>E93*H93</f>
        <v>0</v>
      </c>
      <c r="N93" s="4"/>
      <c r="O93" s="29">
        <f>E93*J93</f>
        <v>0</v>
      </c>
      <c r="P93" s="29">
        <f t="shared" si="7"/>
        <v>0</v>
      </c>
    </row>
    <row r="94" spans="1:16" ht="12.75">
      <c r="A94" s="26"/>
      <c r="B94" s="26"/>
      <c r="C94" s="28" t="s">
        <v>272</v>
      </c>
      <c r="D94" s="26" t="s">
        <v>14</v>
      </c>
      <c r="E94" s="27">
        <v>3</v>
      </c>
      <c r="F94" s="27"/>
      <c r="G94" s="27"/>
      <c r="H94" s="27"/>
      <c r="I94" s="27"/>
      <c r="J94" s="27"/>
      <c r="K94" s="4">
        <f t="shared" si="5"/>
        <v>0</v>
      </c>
      <c r="L94" s="27"/>
      <c r="M94" s="29"/>
      <c r="N94" s="4">
        <f t="shared" si="6"/>
        <v>0</v>
      </c>
      <c r="O94" s="29"/>
      <c r="P94" s="29">
        <f t="shared" si="7"/>
        <v>0</v>
      </c>
    </row>
    <row r="95" spans="1:16" ht="12.75">
      <c r="A95" s="26"/>
      <c r="B95" s="26"/>
      <c r="C95" s="28" t="s">
        <v>273</v>
      </c>
      <c r="D95" s="26" t="s">
        <v>14</v>
      </c>
      <c r="E95" s="27">
        <v>3</v>
      </c>
      <c r="F95" s="27"/>
      <c r="G95" s="27"/>
      <c r="H95" s="27"/>
      <c r="I95" s="27"/>
      <c r="J95" s="27"/>
      <c r="K95" s="4">
        <f t="shared" si="5"/>
        <v>0</v>
      </c>
      <c r="L95" s="27"/>
      <c r="M95" s="29"/>
      <c r="N95" s="4">
        <f t="shared" si="6"/>
        <v>0</v>
      </c>
      <c r="O95" s="29"/>
      <c r="P95" s="29">
        <f t="shared" si="7"/>
        <v>0</v>
      </c>
    </row>
    <row r="96" spans="1:16" ht="12.75">
      <c r="A96" s="26">
        <v>43</v>
      </c>
      <c r="B96" s="26" t="s">
        <v>14</v>
      </c>
      <c r="C96" s="28" t="s">
        <v>163</v>
      </c>
      <c r="D96" s="26" t="s">
        <v>140</v>
      </c>
      <c r="E96" s="4">
        <v>8</v>
      </c>
      <c r="F96" s="27"/>
      <c r="G96" s="4"/>
      <c r="H96" s="4"/>
      <c r="I96" s="27"/>
      <c r="J96" s="1"/>
      <c r="K96" s="4">
        <f t="shared" si="5"/>
        <v>0</v>
      </c>
      <c r="L96" s="29">
        <f>E96*F96</f>
        <v>0</v>
      </c>
      <c r="M96" s="29">
        <f>E96*H96</f>
        <v>0</v>
      </c>
      <c r="N96" s="4">
        <f t="shared" si="6"/>
        <v>0</v>
      </c>
      <c r="O96" s="29">
        <f>E96*J96</f>
        <v>0</v>
      </c>
      <c r="P96" s="4">
        <f t="shared" si="7"/>
        <v>0</v>
      </c>
    </row>
    <row r="97" spans="1:16" ht="12.75">
      <c r="A97" s="26">
        <v>44</v>
      </c>
      <c r="B97" s="26" t="s">
        <v>14</v>
      </c>
      <c r="C97" s="28" t="s">
        <v>274</v>
      </c>
      <c r="D97" s="26" t="s">
        <v>140</v>
      </c>
      <c r="E97" s="4">
        <v>3</v>
      </c>
      <c r="F97" s="27"/>
      <c r="G97" s="4"/>
      <c r="H97" s="4"/>
      <c r="I97" s="27"/>
      <c r="J97" s="1"/>
      <c r="K97" s="4">
        <f t="shared" si="5"/>
        <v>0</v>
      </c>
      <c r="L97" s="29">
        <f>E97*F97</f>
        <v>0</v>
      </c>
      <c r="M97" s="29">
        <f>E97*H97</f>
        <v>0</v>
      </c>
      <c r="N97" s="4">
        <f t="shared" si="6"/>
        <v>0</v>
      </c>
      <c r="O97" s="29">
        <f>E97*J97</f>
        <v>0</v>
      </c>
      <c r="P97" s="4">
        <f t="shared" si="7"/>
        <v>0</v>
      </c>
    </row>
    <row r="98" spans="1:16" ht="12.75">
      <c r="A98" s="26">
        <v>45</v>
      </c>
      <c r="B98" s="26" t="s">
        <v>14</v>
      </c>
      <c r="C98" s="28" t="s">
        <v>267</v>
      </c>
      <c r="D98" s="26" t="s">
        <v>266</v>
      </c>
      <c r="E98" s="27">
        <v>2</v>
      </c>
      <c r="F98" s="27"/>
      <c r="G98" s="27"/>
      <c r="H98" s="4"/>
      <c r="I98" s="27"/>
      <c r="J98" s="27"/>
      <c r="K98" s="4">
        <f t="shared" si="5"/>
        <v>0</v>
      </c>
      <c r="L98" s="29">
        <f>E98*F98</f>
        <v>0</v>
      </c>
      <c r="M98" s="29">
        <f>E98*H98</f>
        <v>0</v>
      </c>
      <c r="N98" s="4">
        <f t="shared" si="6"/>
        <v>0</v>
      </c>
      <c r="O98" s="29">
        <f>E98*J98</f>
        <v>0</v>
      </c>
      <c r="P98" s="1">
        <f>M98+N98+O98</f>
        <v>0</v>
      </c>
    </row>
    <row r="99" spans="1:16" ht="12.75">
      <c r="A99" s="26"/>
      <c r="B99" s="26"/>
      <c r="C99" s="28" t="s">
        <v>181</v>
      </c>
      <c r="D99" s="26"/>
      <c r="E99" s="27"/>
      <c r="F99" s="27"/>
      <c r="G99" s="29"/>
      <c r="H99" s="4"/>
      <c r="I99" s="27"/>
      <c r="J99" s="27"/>
      <c r="K99" s="4">
        <f t="shared" si="5"/>
        <v>0</v>
      </c>
      <c r="L99" s="29"/>
      <c r="M99" s="29"/>
      <c r="N99" s="4"/>
      <c r="O99" s="29"/>
      <c r="P99" s="1"/>
    </row>
    <row r="100" spans="1:16" ht="12.75">
      <c r="A100" s="26">
        <v>46</v>
      </c>
      <c r="B100" s="26" t="s">
        <v>14</v>
      </c>
      <c r="C100" s="28" t="s">
        <v>267</v>
      </c>
      <c r="D100" s="26" t="s">
        <v>266</v>
      </c>
      <c r="E100" s="27">
        <v>2</v>
      </c>
      <c r="F100" s="27"/>
      <c r="G100" s="27"/>
      <c r="H100" s="4"/>
      <c r="I100" s="27"/>
      <c r="J100" s="27"/>
      <c r="K100" s="4">
        <f t="shared" si="5"/>
        <v>0</v>
      </c>
      <c r="L100" s="29">
        <f>E100*F100</f>
        <v>0</v>
      </c>
      <c r="M100" s="29">
        <f>E100*H100</f>
        <v>0</v>
      </c>
      <c r="N100" s="4">
        <f t="shared" si="6"/>
        <v>0</v>
      </c>
      <c r="O100" s="29">
        <f>E100*J100</f>
        <v>0</v>
      </c>
      <c r="P100" s="1">
        <f>M100+N100+O100</f>
        <v>0</v>
      </c>
    </row>
    <row r="101" spans="1:16" ht="12.75">
      <c r="A101" s="26"/>
      <c r="B101" s="26"/>
      <c r="C101" s="28" t="s">
        <v>208</v>
      </c>
      <c r="D101" s="26"/>
      <c r="E101" s="27"/>
      <c r="F101" s="27"/>
      <c r="G101" s="29"/>
      <c r="H101" s="4"/>
      <c r="I101" s="27"/>
      <c r="J101" s="27"/>
      <c r="K101" s="4"/>
      <c r="L101" s="29"/>
      <c r="M101" s="29"/>
      <c r="N101" s="4"/>
      <c r="O101" s="29"/>
      <c r="P101" s="1"/>
    </row>
    <row r="102" spans="1:16" ht="12.75">
      <c r="A102" s="26">
        <v>47</v>
      </c>
      <c r="B102" s="26" t="s">
        <v>14</v>
      </c>
      <c r="C102" s="28" t="s">
        <v>268</v>
      </c>
      <c r="D102" s="26" t="s">
        <v>14</v>
      </c>
      <c r="E102" s="27">
        <v>4</v>
      </c>
      <c r="F102" s="4"/>
      <c r="G102" s="4"/>
      <c r="H102" s="4"/>
      <c r="I102" s="27"/>
      <c r="J102" s="27"/>
      <c r="K102" s="4">
        <f t="shared" si="5"/>
        <v>0</v>
      </c>
      <c r="L102" s="29">
        <f>E102*F102</f>
        <v>0</v>
      </c>
      <c r="M102" s="29">
        <f>E102*H102</f>
        <v>0</v>
      </c>
      <c r="N102" s="4">
        <f t="shared" si="6"/>
        <v>0</v>
      </c>
      <c r="O102" s="29">
        <f>E102*J102</f>
        <v>0</v>
      </c>
      <c r="P102" s="1">
        <f>M102+N102+O102</f>
        <v>0</v>
      </c>
    </row>
    <row r="103" spans="1:16" ht="12.75">
      <c r="A103" s="26"/>
      <c r="B103" s="26"/>
      <c r="C103" s="28" t="s">
        <v>269</v>
      </c>
      <c r="D103" s="26"/>
      <c r="E103" s="27"/>
      <c r="F103" s="4"/>
      <c r="G103" s="4"/>
      <c r="H103" s="4"/>
      <c r="I103" s="27"/>
      <c r="J103" s="1"/>
      <c r="K103" s="4"/>
      <c r="L103" s="4"/>
      <c r="M103" s="29"/>
      <c r="N103" s="4"/>
      <c r="O103" s="29"/>
      <c r="P103" s="1"/>
    </row>
    <row r="104" spans="1:16" ht="12.75">
      <c r="A104" s="26"/>
      <c r="B104" s="26"/>
      <c r="C104" s="102" t="s">
        <v>283</v>
      </c>
      <c r="D104" s="26"/>
      <c r="E104" s="27"/>
      <c r="F104" s="4"/>
      <c r="G104" s="4"/>
      <c r="H104" s="4"/>
      <c r="I104" s="27"/>
      <c r="J104" s="1"/>
      <c r="K104" s="4"/>
      <c r="L104" s="4"/>
      <c r="M104" s="29"/>
      <c r="N104" s="4"/>
      <c r="O104" s="29"/>
      <c r="P104" s="1"/>
    </row>
    <row r="105" spans="1:16" ht="12.75">
      <c r="A105" s="26">
        <v>48</v>
      </c>
      <c r="B105" s="26" t="s">
        <v>14</v>
      </c>
      <c r="C105" s="28" t="s">
        <v>194</v>
      </c>
      <c r="D105" s="26" t="s">
        <v>15</v>
      </c>
      <c r="E105" s="27">
        <v>46</v>
      </c>
      <c r="F105" s="27"/>
      <c r="G105" s="27"/>
      <c r="H105" s="27"/>
      <c r="I105" s="27"/>
      <c r="J105" s="27"/>
      <c r="K105" s="4">
        <f t="shared" si="5"/>
        <v>0</v>
      </c>
      <c r="L105" s="27">
        <f>E105*F105</f>
        <v>0</v>
      </c>
      <c r="M105" s="27">
        <f>E105*H105</f>
        <v>0</v>
      </c>
      <c r="N105" s="4">
        <f t="shared" si="6"/>
        <v>0</v>
      </c>
      <c r="O105" s="27">
        <f>E105*J105</f>
        <v>0</v>
      </c>
      <c r="P105" s="1">
        <f>M105+N105+O105</f>
        <v>0</v>
      </c>
    </row>
    <row r="106" spans="1:16" ht="12.75">
      <c r="A106" s="26"/>
      <c r="B106" s="26"/>
      <c r="C106" s="28" t="s">
        <v>204</v>
      </c>
      <c r="D106" s="26"/>
      <c r="E106" s="27"/>
      <c r="F106" s="27"/>
      <c r="G106" s="27"/>
      <c r="H106" s="27"/>
      <c r="I106" s="26"/>
      <c r="J106" s="27"/>
      <c r="K106" s="4"/>
      <c r="L106" s="27"/>
      <c r="M106" s="27"/>
      <c r="N106" s="4"/>
      <c r="O106" s="27"/>
      <c r="P106" s="1"/>
    </row>
    <row r="107" spans="1:16" ht="12.75">
      <c r="A107" s="26"/>
      <c r="B107" s="26"/>
      <c r="C107" s="28" t="s">
        <v>205</v>
      </c>
      <c r="D107" s="26"/>
      <c r="E107" s="27"/>
      <c r="F107" s="27"/>
      <c r="G107" s="27"/>
      <c r="H107" s="27"/>
      <c r="I107" s="26"/>
      <c r="J107" s="27"/>
      <c r="K107" s="4"/>
      <c r="L107" s="27"/>
      <c r="M107" s="27"/>
      <c r="N107" s="4"/>
      <c r="O107" s="27"/>
      <c r="P107" s="1"/>
    </row>
    <row r="108" spans="1:16" ht="12.75">
      <c r="A108" s="26"/>
      <c r="B108" s="26"/>
      <c r="C108" s="6"/>
      <c r="D108" s="2"/>
      <c r="E108" s="4"/>
      <c r="F108" s="27"/>
      <c r="G108" s="4"/>
      <c r="H108" s="27"/>
      <c r="I108" s="4"/>
      <c r="J108" s="27"/>
      <c r="K108" s="4"/>
      <c r="L108" s="27"/>
      <c r="M108" s="27"/>
      <c r="N108" s="4"/>
      <c r="O108" s="27"/>
      <c r="P108" s="1"/>
    </row>
    <row r="109" spans="1:16" ht="12.75">
      <c r="A109" s="26">
        <v>49</v>
      </c>
      <c r="B109" s="26" t="s">
        <v>14</v>
      </c>
      <c r="C109" s="6" t="s">
        <v>276</v>
      </c>
      <c r="D109" s="2" t="s">
        <v>176</v>
      </c>
      <c r="E109" s="4">
        <v>0.52</v>
      </c>
      <c r="F109" s="4"/>
      <c r="G109" s="4"/>
      <c r="H109" s="27"/>
      <c r="I109" s="4"/>
      <c r="J109" s="27"/>
      <c r="K109" s="4">
        <f t="shared" si="5"/>
        <v>0</v>
      </c>
      <c r="L109" s="27">
        <f>E109*F109</f>
        <v>0</v>
      </c>
      <c r="M109" s="27">
        <f>E109*H109</f>
        <v>0</v>
      </c>
      <c r="N109" s="4">
        <f t="shared" si="6"/>
        <v>0</v>
      </c>
      <c r="O109" s="27">
        <f>E109*J109</f>
        <v>0</v>
      </c>
      <c r="P109" s="1">
        <f>M109+N109+O109</f>
        <v>0</v>
      </c>
    </row>
    <row r="110" spans="1:16" ht="12.75">
      <c r="A110" s="26"/>
      <c r="B110" s="26"/>
      <c r="C110" s="6" t="s">
        <v>277</v>
      </c>
      <c r="D110" s="2"/>
      <c r="E110" s="4"/>
      <c r="F110" s="4"/>
      <c r="G110" s="4"/>
      <c r="H110" s="27"/>
      <c r="I110" s="4"/>
      <c r="J110" s="27"/>
      <c r="K110" s="4"/>
      <c r="L110" s="27"/>
      <c r="M110" s="27"/>
      <c r="N110" s="4"/>
      <c r="O110" s="27"/>
      <c r="P110" s="1"/>
    </row>
    <row r="111" spans="1:16" ht="12.75">
      <c r="A111" s="26">
        <v>50</v>
      </c>
      <c r="B111" s="26" t="s">
        <v>14</v>
      </c>
      <c r="C111" s="28" t="s">
        <v>278</v>
      </c>
      <c r="D111" s="26" t="s">
        <v>17</v>
      </c>
      <c r="E111" s="27">
        <v>30</v>
      </c>
      <c r="F111" s="4"/>
      <c r="G111" s="4"/>
      <c r="H111" s="27"/>
      <c r="I111" s="4"/>
      <c r="J111" s="27"/>
      <c r="K111" s="4">
        <f t="shared" si="5"/>
        <v>0</v>
      </c>
      <c r="L111" s="27">
        <f>E111*F111</f>
        <v>0</v>
      </c>
      <c r="M111" s="27">
        <f>E111*H111</f>
        <v>0</v>
      </c>
      <c r="N111" s="4">
        <f t="shared" si="6"/>
        <v>0</v>
      </c>
      <c r="O111" s="27">
        <f>E111*J111</f>
        <v>0</v>
      </c>
      <c r="P111" s="1">
        <f>M111+N111+O111</f>
        <v>0</v>
      </c>
    </row>
    <row r="112" spans="1:16" ht="12.75">
      <c r="A112" s="26">
        <v>51</v>
      </c>
      <c r="B112" s="26" t="s">
        <v>14</v>
      </c>
      <c r="C112" s="28" t="s">
        <v>279</v>
      </c>
      <c r="D112" s="26" t="s">
        <v>27</v>
      </c>
      <c r="E112" s="27">
        <v>2</v>
      </c>
      <c r="F112" s="4"/>
      <c r="G112" s="4"/>
      <c r="H112" s="27"/>
      <c r="I112" s="27"/>
      <c r="J112" s="27"/>
      <c r="K112" s="4">
        <f t="shared" si="5"/>
        <v>0</v>
      </c>
      <c r="L112" s="27">
        <f>E112*F112</f>
        <v>0</v>
      </c>
      <c r="M112" s="27">
        <f>E112*H112</f>
        <v>0</v>
      </c>
      <c r="N112" s="4">
        <f t="shared" si="6"/>
        <v>0</v>
      </c>
      <c r="O112" s="27">
        <f>E112*J112</f>
        <v>0</v>
      </c>
      <c r="P112" s="1">
        <f>M112+N112+O112</f>
        <v>0</v>
      </c>
    </row>
    <row r="113" spans="1:16" ht="12.75">
      <c r="A113" s="26"/>
      <c r="B113" s="26"/>
      <c r="C113" s="28" t="s">
        <v>280</v>
      </c>
      <c r="D113" s="26"/>
      <c r="E113" s="27"/>
      <c r="F113" s="4"/>
      <c r="G113" s="4"/>
      <c r="H113" s="27"/>
      <c r="I113" s="27"/>
      <c r="J113" s="27"/>
      <c r="K113" s="4"/>
      <c r="L113" s="27"/>
      <c r="M113" s="27"/>
      <c r="N113" s="4"/>
      <c r="O113" s="27"/>
      <c r="P113" s="1"/>
    </row>
    <row r="114" spans="1:16" ht="12.75">
      <c r="A114" s="26">
        <v>52</v>
      </c>
      <c r="B114" s="26" t="s">
        <v>14</v>
      </c>
      <c r="C114" s="28" t="s">
        <v>284</v>
      </c>
      <c r="D114" s="26" t="s">
        <v>14</v>
      </c>
      <c r="E114" s="27">
        <v>1</v>
      </c>
      <c r="F114" s="4"/>
      <c r="G114" s="4"/>
      <c r="H114" s="27"/>
      <c r="I114" s="27"/>
      <c r="J114" s="27"/>
      <c r="K114" s="4">
        <f t="shared" si="5"/>
        <v>0</v>
      </c>
      <c r="L114" s="27">
        <f aca="true" t="shared" si="8" ref="L114:L120">E114*F114</f>
        <v>0</v>
      </c>
      <c r="M114" s="27">
        <f aca="true" t="shared" si="9" ref="M114:M120">E114*H114</f>
        <v>0</v>
      </c>
      <c r="N114" s="4">
        <f t="shared" si="6"/>
        <v>0</v>
      </c>
      <c r="O114" s="27">
        <f aca="true" t="shared" si="10" ref="O114:O120">E114*J114</f>
        <v>0</v>
      </c>
      <c r="P114" s="1">
        <f aca="true" t="shared" si="11" ref="P114:P122">M114+N114+O114</f>
        <v>0</v>
      </c>
    </row>
    <row r="115" spans="1:16" ht="12.75">
      <c r="A115" s="26">
        <v>53</v>
      </c>
      <c r="B115" s="26" t="s">
        <v>14</v>
      </c>
      <c r="C115" s="28" t="s">
        <v>299</v>
      </c>
      <c r="D115" s="26" t="s">
        <v>176</v>
      </c>
      <c r="E115" s="27">
        <v>0.04</v>
      </c>
      <c r="F115" s="4"/>
      <c r="G115" s="4"/>
      <c r="H115" s="27"/>
      <c r="I115" s="4"/>
      <c r="J115" s="27"/>
      <c r="K115" s="4">
        <f t="shared" si="5"/>
        <v>0</v>
      </c>
      <c r="L115" s="27">
        <f t="shared" si="8"/>
        <v>0</v>
      </c>
      <c r="M115" s="27">
        <f t="shared" si="9"/>
        <v>0</v>
      </c>
      <c r="N115" s="4">
        <f t="shared" si="6"/>
        <v>0</v>
      </c>
      <c r="O115" s="27">
        <f t="shared" si="10"/>
        <v>0</v>
      </c>
      <c r="P115" s="1">
        <f t="shared" si="11"/>
        <v>0</v>
      </c>
    </row>
    <row r="116" spans="1:16" ht="12.75">
      <c r="A116" s="26">
        <v>54</v>
      </c>
      <c r="B116" s="26" t="s">
        <v>14</v>
      </c>
      <c r="C116" s="28" t="s">
        <v>281</v>
      </c>
      <c r="D116" s="26" t="s">
        <v>14</v>
      </c>
      <c r="E116" s="4">
        <v>0.48</v>
      </c>
      <c r="F116" s="4"/>
      <c r="G116" s="4"/>
      <c r="H116" s="27"/>
      <c r="I116" s="4"/>
      <c r="J116" s="27"/>
      <c r="K116" s="4">
        <f t="shared" si="5"/>
        <v>0</v>
      </c>
      <c r="L116" s="27">
        <f t="shared" si="8"/>
        <v>0</v>
      </c>
      <c r="M116" s="27">
        <f t="shared" si="9"/>
        <v>0</v>
      </c>
      <c r="N116" s="4">
        <f t="shared" si="6"/>
        <v>0</v>
      </c>
      <c r="O116" s="27">
        <f t="shared" si="10"/>
        <v>0</v>
      </c>
      <c r="P116" s="1">
        <f t="shared" si="11"/>
        <v>0</v>
      </c>
    </row>
    <row r="117" spans="1:16" ht="12.75">
      <c r="A117" s="26">
        <v>55</v>
      </c>
      <c r="B117" s="26" t="s">
        <v>14</v>
      </c>
      <c r="C117" s="28" t="s">
        <v>282</v>
      </c>
      <c r="D117" s="26" t="s">
        <v>14</v>
      </c>
      <c r="E117" s="27">
        <v>0.33</v>
      </c>
      <c r="F117" s="4"/>
      <c r="G117" s="4"/>
      <c r="H117" s="27"/>
      <c r="I117" s="4"/>
      <c r="J117" s="27"/>
      <c r="K117" s="4">
        <f t="shared" si="5"/>
        <v>0</v>
      </c>
      <c r="L117" s="27">
        <f t="shared" si="8"/>
        <v>0</v>
      </c>
      <c r="M117" s="27">
        <f t="shared" si="9"/>
        <v>0</v>
      </c>
      <c r="N117" s="4">
        <f t="shared" si="6"/>
        <v>0</v>
      </c>
      <c r="O117" s="27">
        <f t="shared" si="10"/>
        <v>0</v>
      </c>
      <c r="P117" s="1">
        <f t="shared" si="11"/>
        <v>0</v>
      </c>
    </row>
    <row r="118" spans="1:16" ht="12.75">
      <c r="A118" s="26">
        <v>56</v>
      </c>
      <c r="B118" s="26" t="s">
        <v>14</v>
      </c>
      <c r="C118" s="28" t="s">
        <v>285</v>
      </c>
      <c r="D118" s="26" t="s">
        <v>88</v>
      </c>
      <c r="E118" s="27">
        <v>7.5</v>
      </c>
      <c r="F118" s="4"/>
      <c r="G118" s="4"/>
      <c r="H118" s="27"/>
      <c r="I118" s="27"/>
      <c r="J118" s="27"/>
      <c r="K118" s="4">
        <f t="shared" si="5"/>
        <v>0</v>
      </c>
      <c r="L118" s="27">
        <f t="shared" si="8"/>
        <v>0</v>
      </c>
      <c r="M118" s="27">
        <f t="shared" si="9"/>
        <v>0</v>
      </c>
      <c r="N118" s="4">
        <f t="shared" si="6"/>
        <v>0</v>
      </c>
      <c r="O118" s="27">
        <f t="shared" si="10"/>
        <v>0</v>
      </c>
      <c r="P118" s="1">
        <f t="shared" si="11"/>
        <v>0</v>
      </c>
    </row>
    <row r="119" spans="1:16" ht="12.75">
      <c r="A119" s="26">
        <v>57</v>
      </c>
      <c r="B119" s="26" t="s">
        <v>14</v>
      </c>
      <c r="C119" s="28" t="s">
        <v>286</v>
      </c>
      <c r="D119" s="26" t="s">
        <v>88</v>
      </c>
      <c r="E119" s="27">
        <v>2.5</v>
      </c>
      <c r="F119" s="4"/>
      <c r="G119" s="4"/>
      <c r="H119" s="4"/>
      <c r="I119" s="27"/>
      <c r="J119" s="1"/>
      <c r="K119" s="4">
        <f t="shared" si="5"/>
        <v>0</v>
      </c>
      <c r="L119" s="4">
        <f t="shared" si="8"/>
        <v>0</v>
      </c>
      <c r="M119" s="29">
        <f t="shared" si="9"/>
        <v>0</v>
      </c>
      <c r="N119" s="4">
        <f t="shared" si="6"/>
        <v>0</v>
      </c>
      <c r="O119" s="29">
        <f t="shared" si="10"/>
        <v>0</v>
      </c>
      <c r="P119" s="1">
        <f t="shared" si="11"/>
        <v>0</v>
      </c>
    </row>
    <row r="120" spans="1:16" ht="12.75">
      <c r="A120" s="26">
        <v>58</v>
      </c>
      <c r="B120" s="26" t="s">
        <v>14</v>
      </c>
      <c r="C120" s="28" t="s">
        <v>287</v>
      </c>
      <c r="D120" s="26" t="s">
        <v>17</v>
      </c>
      <c r="E120" s="27">
        <v>112</v>
      </c>
      <c r="F120" s="4"/>
      <c r="G120" s="4"/>
      <c r="H120" s="4"/>
      <c r="I120" s="27"/>
      <c r="J120" s="1"/>
      <c r="K120" s="4">
        <f t="shared" si="5"/>
        <v>0</v>
      </c>
      <c r="L120" s="4">
        <f t="shared" si="8"/>
        <v>0</v>
      </c>
      <c r="M120" s="29">
        <f t="shared" si="9"/>
        <v>0</v>
      </c>
      <c r="N120" s="4"/>
      <c r="O120" s="29">
        <f t="shared" si="10"/>
        <v>0</v>
      </c>
      <c r="P120" s="1">
        <f t="shared" si="11"/>
        <v>0</v>
      </c>
    </row>
    <row r="121" spans="1:16" ht="12.75">
      <c r="A121" s="26"/>
      <c r="B121" s="26"/>
      <c r="C121" s="28" t="s">
        <v>288</v>
      </c>
      <c r="D121" s="26" t="s">
        <v>88</v>
      </c>
      <c r="E121" s="27">
        <v>6</v>
      </c>
      <c r="F121" s="4"/>
      <c r="G121" s="4"/>
      <c r="H121" s="4"/>
      <c r="I121" s="27"/>
      <c r="J121" s="1"/>
      <c r="K121" s="4">
        <f t="shared" si="5"/>
        <v>0</v>
      </c>
      <c r="L121" s="4"/>
      <c r="M121" s="29"/>
      <c r="N121" s="4">
        <f t="shared" si="6"/>
        <v>0</v>
      </c>
      <c r="O121" s="29"/>
      <c r="P121" s="1">
        <f t="shared" si="11"/>
        <v>0</v>
      </c>
    </row>
    <row r="122" spans="1:16" ht="12.75">
      <c r="A122" s="26"/>
      <c r="B122" s="26"/>
      <c r="C122" s="28" t="s">
        <v>289</v>
      </c>
      <c r="D122" s="26" t="s">
        <v>156</v>
      </c>
      <c r="E122" s="27">
        <v>22.5</v>
      </c>
      <c r="F122" s="4"/>
      <c r="G122" s="4"/>
      <c r="H122" s="4"/>
      <c r="I122" s="27"/>
      <c r="J122" s="1"/>
      <c r="K122" s="4">
        <f t="shared" si="5"/>
        <v>0</v>
      </c>
      <c r="L122" s="4"/>
      <c r="M122" s="29"/>
      <c r="N122" s="4">
        <f t="shared" si="6"/>
        <v>0</v>
      </c>
      <c r="O122" s="29"/>
      <c r="P122" s="1">
        <f t="shared" si="11"/>
        <v>0</v>
      </c>
    </row>
    <row r="123" spans="1:16" ht="12.75">
      <c r="A123" s="3"/>
      <c r="B123" s="64"/>
      <c r="C123" s="24" t="s">
        <v>162</v>
      </c>
      <c r="D123" s="24" t="s">
        <v>14</v>
      </c>
      <c r="E123" s="24"/>
      <c r="F123" s="65"/>
      <c r="G123" s="65"/>
      <c r="H123" s="5"/>
      <c r="I123" s="89"/>
      <c r="J123" s="5"/>
      <c r="K123" s="5"/>
      <c r="L123" s="27">
        <f>SUM(L14:L122)</f>
        <v>0</v>
      </c>
      <c r="M123" s="5">
        <f>SUM(M14:M122)</f>
        <v>0</v>
      </c>
      <c r="N123" s="5">
        <f>SUM(N14:N122)</f>
        <v>0</v>
      </c>
      <c r="O123" s="5">
        <f>SUM(O14:O122)</f>
        <v>0</v>
      </c>
      <c r="P123" s="5">
        <f>SUM(P14:P122)</f>
        <v>0</v>
      </c>
    </row>
    <row r="124" spans="1:16" ht="12.75">
      <c r="A124" s="2"/>
      <c r="B124" s="2"/>
      <c r="C124" s="177" t="s">
        <v>29</v>
      </c>
      <c r="D124" s="177"/>
      <c r="E124" s="177"/>
      <c r="F124" s="177"/>
      <c r="G124" s="177"/>
      <c r="H124" s="177"/>
      <c r="I124" s="177"/>
      <c r="J124" s="177"/>
      <c r="K124" s="177"/>
      <c r="L124" s="4"/>
      <c r="M124" s="68"/>
      <c r="N124" s="4">
        <f>N123*3%</f>
        <v>0</v>
      </c>
      <c r="O124" s="3"/>
      <c r="P124" s="2"/>
    </row>
    <row r="125" spans="1:16" ht="12.75">
      <c r="A125" s="2"/>
      <c r="B125" s="2"/>
      <c r="C125" s="177" t="s">
        <v>25</v>
      </c>
      <c r="D125" s="177"/>
      <c r="E125" s="177"/>
      <c r="F125" s="177"/>
      <c r="G125" s="177"/>
      <c r="H125" s="177"/>
      <c r="I125" s="177"/>
      <c r="J125" s="177"/>
      <c r="K125" s="177"/>
      <c r="L125" s="4"/>
      <c r="M125" s="68"/>
      <c r="N125" s="4">
        <f>SUM(N123:N124)</f>
        <v>0</v>
      </c>
      <c r="O125" s="4"/>
      <c r="P125" s="2"/>
    </row>
    <row r="126" spans="1:16" ht="12.75">
      <c r="A126" s="2"/>
      <c r="B126" s="2"/>
      <c r="C126" s="181" t="s">
        <v>318</v>
      </c>
      <c r="D126" s="182"/>
      <c r="E126" s="182"/>
      <c r="F126" s="182"/>
      <c r="G126" s="182"/>
      <c r="H126" s="182"/>
      <c r="I126" s="182"/>
      <c r="J126" s="182"/>
      <c r="K126" s="183"/>
      <c r="L126" s="4"/>
      <c r="M126" s="68"/>
      <c r="N126" s="4">
        <v>0</v>
      </c>
      <c r="O126" s="4"/>
      <c r="P126" s="2"/>
    </row>
    <row r="127" spans="1:16" ht="12.75">
      <c r="A127" s="2"/>
      <c r="B127" s="2"/>
      <c r="C127" s="178" t="s">
        <v>26</v>
      </c>
      <c r="D127" s="178"/>
      <c r="E127" s="178"/>
      <c r="F127" s="178"/>
      <c r="G127" s="178"/>
      <c r="H127" s="178"/>
      <c r="I127" s="178"/>
      <c r="J127" s="178"/>
      <c r="K127" s="178"/>
      <c r="L127" s="27">
        <f>SUM(L123:L125)</f>
        <v>0</v>
      </c>
      <c r="M127" s="25">
        <f>SUM(M123:M125)</f>
        <v>0</v>
      </c>
      <c r="N127" s="5">
        <f>SUM(N125:N126)</f>
        <v>0</v>
      </c>
      <c r="O127" s="25">
        <f>SUM(O123:O125)</f>
        <v>0</v>
      </c>
      <c r="P127" s="25">
        <f>SUM(M127:O127)</f>
        <v>0</v>
      </c>
    </row>
    <row r="129" spans="1:16" s="79" customFormat="1" ht="12.7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31"/>
      <c r="N129" s="31"/>
      <c r="O129" s="31"/>
      <c r="P129" s="31"/>
    </row>
    <row r="130" spans="1:16" s="79" customFormat="1" ht="12.75">
      <c r="A130" s="138" t="s">
        <v>55</v>
      </c>
      <c r="B130" s="138"/>
      <c r="C130" s="140"/>
      <c r="D130" s="140"/>
      <c r="E130" s="140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</row>
    <row r="131" spans="1:16" s="79" customFormat="1" ht="12.75">
      <c r="A131" s="138"/>
      <c r="B131" s="138"/>
      <c r="C131" s="161" t="s">
        <v>56</v>
      </c>
      <c r="D131" s="161"/>
      <c r="E131" s="161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</row>
    <row r="132" s="79" customFormat="1" ht="12.75">
      <c r="A132" s="30"/>
    </row>
    <row r="133" s="79" customFormat="1" ht="12.75">
      <c r="A133" s="30"/>
    </row>
    <row r="134" s="79" customFormat="1" ht="12.75">
      <c r="A134" s="30"/>
    </row>
    <row r="135" s="79" customFormat="1" ht="12.75"/>
  </sheetData>
  <sheetProtection/>
  <mergeCells count="23">
    <mergeCell ref="A6:B6"/>
    <mergeCell ref="C7:P7"/>
    <mergeCell ref="C126:K126"/>
    <mergeCell ref="F9:K9"/>
    <mergeCell ref="C6:O6"/>
    <mergeCell ref="A5:E5"/>
    <mergeCell ref="A7:B7"/>
    <mergeCell ref="L130:P130"/>
    <mergeCell ref="A131:B131"/>
    <mergeCell ref="C131:E131"/>
    <mergeCell ref="C127:K127"/>
    <mergeCell ref="F131:K131"/>
    <mergeCell ref="L131:P131"/>
    <mergeCell ref="A1:O1"/>
    <mergeCell ref="C2:O2"/>
    <mergeCell ref="A3:P3"/>
    <mergeCell ref="C124:K124"/>
    <mergeCell ref="A130:B130"/>
    <mergeCell ref="C130:E130"/>
    <mergeCell ref="F130:H130"/>
    <mergeCell ref="I130:K130"/>
    <mergeCell ref="C125:K125"/>
    <mergeCell ref="A129:L129"/>
  </mergeCells>
  <printOptions gridLines="1"/>
  <pageMargins left="0.42" right="0.28" top="0.51" bottom="0.53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5">
      <selection activeCell="A8" sqref="A8:IV8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35.625" style="0" customWidth="1"/>
    <col min="4" max="4" width="6.125" style="0" customWidth="1"/>
    <col min="5" max="5" width="6.00390625" style="0" customWidth="1"/>
    <col min="6" max="6" width="6.375" style="0" customWidth="1"/>
    <col min="7" max="7" width="7.00390625" style="0" customWidth="1"/>
    <col min="8" max="8" width="6.875" style="0" customWidth="1"/>
    <col min="9" max="9" width="6.625" style="0" customWidth="1"/>
    <col min="10" max="10" width="6.875" style="0" customWidth="1"/>
    <col min="11" max="11" width="7.25390625" style="0" customWidth="1"/>
    <col min="12" max="12" width="7.75390625" style="0" customWidth="1"/>
    <col min="13" max="15" width="7.375" style="0" customWidth="1"/>
  </cols>
  <sheetData>
    <row r="1" spans="1:16" ht="14.25">
      <c r="A1" s="184" t="s">
        <v>158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4.25">
      <c r="A2" s="185" t="s">
        <v>150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2.75">
      <c r="A3" s="161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1" s="121" customFormat="1" ht="22.5" customHeight="1">
      <c r="A4" s="119" t="s">
        <v>322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3" s="121" customFormat="1" ht="15" customHeight="1">
      <c r="A5" s="160" t="s">
        <v>323</v>
      </c>
      <c r="B5" s="160"/>
      <c r="C5" s="160"/>
      <c r="D5" s="160"/>
      <c r="E5" s="160"/>
      <c r="F5" s="120"/>
      <c r="G5" s="120"/>
      <c r="H5" s="120"/>
      <c r="I5" s="120"/>
      <c r="J5" s="120"/>
      <c r="K5" s="120"/>
      <c r="M5" s="122"/>
    </row>
    <row r="6" spans="1:16" ht="12.75">
      <c r="A6" s="142" t="s">
        <v>151</v>
      </c>
      <c r="B6" s="142"/>
      <c r="C6" s="180" t="s">
        <v>170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67"/>
    </row>
    <row r="7" spans="1:16" ht="12.75">
      <c r="A7" s="142" t="s">
        <v>33</v>
      </c>
      <c r="B7" s="142"/>
      <c r="C7" s="174" t="s">
        <v>172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s="79" customFormat="1" ht="14.25" customHeight="1" thickBot="1">
      <c r="A8" s="123" t="s">
        <v>324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3.5" thickBot="1">
      <c r="A9" s="33" t="s">
        <v>34</v>
      </c>
      <c r="B9" s="33"/>
      <c r="C9" s="34"/>
      <c r="D9" s="33" t="s">
        <v>19</v>
      </c>
      <c r="E9" s="35" t="s">
        <v>20</v>
      </c>
      <c r="F9" s="171" t="s">
        <v>35</v>
      </c>
      <c r="G9" s="172"/>
      <c r="H9" s="172"/>
      <c r="I9" s="172"/>
      <c r="J9" s="172"/>
      <c r="K9" s="173"/>
      <c r="L9" s="36"/>
      <c r="M9" s="36"/>
      <c r="N9" s="36" t="s">
        <v>36</v>
      </c>
      <c r="O9" s="36" t="s">
        <v>21</v>
      </c>
      <c r="P9" s="37" t="s">
        <v>16</v>
      </c>
    </row>
    <row r="10" spans="1:16" ht="12.75">
      <c r="A10" s="38" t="s">
        <v>37</v>
      </c>
      <c r="B10" s="38" t="s">
        <v>38</v>
      </c>
      <c r="C10" s="38" t="s">
        <v>39</v>
      </c>
      <c r="D10" s="38" t="s">
        <v>22</v>
      </c>
      <c r="E10" s="39" t="s">
        <v>23</v>
      </c>
      <c r="F10" s="38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  <c r="K10" s="33" t="s">
        <v>45</v>
      </c>
      <c r="L10" s="40" t="s">
        <v>46</v>
      </c>
      <c r="M10" s="33" t="s">
        <v>42</v>
      </c>
      <c r="N10" s="33" t="s">
        <v>43</v>
      </c>
      <c r="O10" s="33" t="s">
        <v>44</v>
      </c>
      <c r="P10" s="33" t="s">
        <v>45</v>
      </c>
    </row>
    <row r="11" spans="1:16" ht="12.75">
      <c r="A11" s="38"/>
      <c r="B11" s="38"/>
      <c r="C11" s="38"/>
      <c r="D11" s="38"/>
      <c r="E11" s="39"/>
      <c r="F11" s="38" t="s">
        <v>47</v>
      </c>
      <c r="G11" s="38" t="s">
        <v>48</v>
      </c>
      <c r="H11" s="38" t="s">
        <v>49</v>
      </c>
      <c r="I11" s="38" t="s">
        <v>50</v>
      </c>
      <c r="J11" s="38" t="s">
        <v>51</v>
      </c>
      <c r="K11" s="38" t="s">
        <v>16</v>
      </c>
      <c r="L11" s="41" t="s">
        <v>52</v>
      </c>
      <c r="M11" s="38" t="s">
        <v>49</v>
      </c>
      <c r="N11" s="38" t="s">
        <v>50</v>
      </c>
      <c r="O11" s="38" t="s">
        <v>51</v>
      </c>
      <c r="P11" s="38" t="s">
        <v>16</v>
      </c>
    </row>
    <row r="12" spans="1:16" ht="13.5" thickBot="1">
      <c r="A12" s="42" t="s">
        <v>24</v>
      </c>
      <c r="B12" s="42"/>
      <c r="C12" s="42"/>
      <c r="D12" s="42"/>
      <c r="E12" s="43"/>
      <c r="F12" s="42" t="s">
        <v>53</v>
      </c>
      <c r="G12" s="42" t="s">
        <v>54</v>
      </c>
      <c r="H12" s="42" t="s">
        <v>16</v>
      </c>
      <c r="I12" s="42" t="s">
        <v>16</v>
      </c>
      <c r="J12" s="42" t="s">
        <v>16</v>
      </c>
      <c r="K12" s="42"/>
      <c r="L12" s="44" t="s">
        <v>53</v>
      </c>
      <c r="M12" s="42" t="s">
        <v>16</v>
      </c>
      <c r="N12" s="42" t="s">
        <v>16</v>
      </c>
      <c r="O12" s="42" t="s">
        <v>16</v>
      </c>
      <c r="P12" s="42"/>
    </row>
    <row r="13" spans="1:16" ht="13.5" thickBot="1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12.75">
      <c r="A14" s="81">
        <v>1</v>
      </c>
      <c r="B14" s="26" t="s">
        <v>79</v>
      </c>
      <c r="C14" s="96" t="s">
        <v>152</v>
      </c>
      <c r="D14" s="26" t="s">
        <v>78</v>
      </c>
      <c r="E14" s="27">
        <v>2</v>
      </c>
      <c r="F14" s="29"/>
      <c r="G14" s="27"/>
      <c r="H14" s="27"/>
      <c r="I14" s="27"/>
      <c r="J14" s="27"/>
      <c r="K14" s="29">
        <f aca="true" t="shared" si="0" ref="K14:K20">H14+I14+J14</f>
        <v>0</v>
      </c>
      <c r="L14" s="29">
        <f>E14*F14</f>
        <v>0</v>
      </c>
      <c r="M14" s="29">
        <f>E14*H14</f>
        <v>0</v>
      </c>
      <c r="N14" s="27"/>
      <c r="O14" s="29">
        <f>E14*J14</f>
        <v>0</v>
      </c>
      <c r="P14" s="29">
        <f>M14+N14+O14</f>
        <v>0</v>
      </c>
    </row>
    <row r="15" spans="1:16" ht="12.75">
      <c r="A15" s="26" t="s">
        <v>153</v>
      </c>
      <c r="B15" s="26"/>
      <c r="C15" s="96" t="s">
        <v>290</v>
      </c>
      <c r="D15" s="26"/>
      <c r="E15" s="27"/>
      <c r="F15" s="97"/>
      <c r="G15" s="27"/>
      <c r="H15" s="27"/>
      <c r="I15" s="98"/>
      <c r="J15" s="27"/>
      <c r="K15" s="29">
        <f t="shared" si="0"/>
        <v>0</v>
      </c>
      <c r="L15" s="29"/>
      <c r="M15" s="29"/>
      <c r="N15" s="27"/>
      <c r="O15" s="29"/>
      <c r="P15" s="29"/>
    </row>
    <row r="16" spans="1:16" ht="12.75">
      <c r="A16" s="26"/>
      <c r="B16" s="26"/>
      <c r="C16" s="99" t="s">
        <v>292</v>
      </c>
      <c r="D16" s="100" t="s">
        <v>14</v>
      </c>
      <c r="E16" s="27">
        <v>2</v>
      </c>
      <c r="F16" s="29"/>
      <c r="G16" s="27"/>
      <c r="H16" s="27"/>
      <c r="I16" s="27"/>
      <c r="J16" s="27"/>
      <c r="K16" s="29">
        <f t="shared" si="0"/>
        <v>0</v>
      </c>
      <c r="L16" s="29"/>
      <c r="M16" s="29"/>
      <c r="N16" s="27">
        <f>E16*I16</f>
        <v>0</v>
      </c>
      <c r="O16" s="29"/>
      <c r="P16" s="29">
        <f aca="true" t="shared" si="1" ref="P16:P21">M16+N16+O16</f>
        <v>0</v>
      </c>
    </row>
    <row r="17" spans="1:16" ht="12.75">
      <c r="A17" s="26" t="s">
        <v>153</v>
      </c>
      <c r="B17" s="26"/>
      <c r="C17" s="99" t="s">
        <v>154</v>
      </c>
      <c r="D17" s="100" t="s">
        <v>14</v>
      </c>
      <c r="E17" s="27">
        <v>2</v>
      </c>
      <c r="F17" s="29"/>
      <c r="G17" s="27"/>
      <c r="H17" s="27"/>
      <c r="I17" s="27"/>
      <c r="J17" s="27"/>
      <c r="K17" s="29">
        <f>H17+I17+J17</f>
        <v>0</v>
      </c>
      <c r="L17" s="29"/>
      <c r="M17" s="29"/>
      <c r="N17" s="27">
        <f>E17*I17</f>
        <v>0</v>
      </c>
      <c r="O17" s="29"/>
      <c r="P17" s="29">
        <f t="shared" si="1"/>
        <v>0</v>
      </c>
    </row>
    <row r="18" spans="1:16" ht="12.75">
      <c r="A18" s="26"/>
      <c r="B18" s="26"/>
      <c r="C18" s="99" t="s">
        <v>293</v>
      </c>
      <c r="D18" s="100" t="s">
        <v>14</v>
      </c>
      <c r="E18" s="27">
        <v>2</v>
      </c>
      <c r="F18" s="29"/>
      <c r="G18" s="27"/>
      <c r="H18" s="27"/>
      <c r="I18" s="27"/>
      <c r="J18" s="27"/>
      <c r="K18" s="29">
        <f>H18+I18+J18</f>
        <v>0</v>
      </c>
      <c r="L18" s="29"/>
      <c r="M18" s="29"/>
      <c r="N18" s="27">
        <f>E18*I18</f>
        <v>0</v>
      </c>
      <c r="O18" s="29"/>
      <c r="P18" s="29">
        <f t="shared" si="1"/>
        <v>0</v>
      </c>
    </row>
    <row r="19" spans="1:16" ht="12.75">
      <c r="A19" s="26"/>
      <c r="B19" s="26"/>
      <c r="C19" s="99" t="s">
        <v>155</v>
      </c>
      <c r="D19" s="100" t="s">
        <v>156</v>
      </c>
      <c r="E19" s="27">
        <v>28</v>
      </c>
      <c r="F19" s="29"/>
      <c r="G19" s="27"/>
      <c r="H19" s="27"/>
      <c r="I19" s="27"/>
      <c r="J19" s="27"/>
      <c r="K19" s="29">
        <f t="shared" si="0"/>
        <v>0</v>
      </c>
      <c r="L19" s="29"/>
      <c r="M19" s="29"/>
      <c r="N19" s="27">
        <f>E19*I19</f>
        <v>0</v>
      </c>
      <c r="O19" s="29"/>
      <c r="P19" s="29">
        <f t="shared" si="1"/>
        <v>0</v>
      </c>
    </row>
    <row r="20" spans="1:16" ht="12.75">
      <c r="A20" s="26"/>
      <c r="B20" s="26"/>
      <c r="C20" s="99" t="s">
        <v>157</v>
      </c>
      <c r="D20" s="100" t="s">
        <v>88</v>
      </c>
      <c r="E20" s="27">
        <v>0.14</v>
      </c>
      <c r="F20" s="29"/>
      <c r="G20" s="27"/>
      <c r="H20" s="27"/>
      <c r="I20" s="27"/>
      <c r="J20" s="27"/>
      <c r="K20" s="29">
        <f t="shared" si="0"/>
        <v>0</v>
      </c>
      <c r="L20" s="29"/>
      <c r="M20" s="29"/>
      <c r="N20" s="27">
        <f>E20*I20</f>
        <v>0</v>
      </c>
      <c r="O20" s="29"/>
      <c r="P20" s="29">
        <f t="shared" si="1"/>
        <v>0</v>
      </c>
    </row>
    <row r="21" spans="1:16" ht="12.75">
      <c r="A21" s="26">
        <v>2</v>
      </c>
      <c r="B21" s="26" t="s">
        <v>14</v>
      </c>
      <c r="C21" s="96" t="s">
        <v>152</v>
      </c>
      <c r="D21" s="26" t="s">
        <v>78</v>
      </c>
      <c r="E21" s="27">
        <v>1</v>
      </c>
      <c r="F21" s="29"/>
      <c r="G21" s="27"/>
      <c r="H21" s="27"/>
      <c r="I21" s="27"/>
      <c r="J21" s="27"/>
      <c r="K21" s="29">
        <f>H21+I21+J21</f>
        <v>0</v>
      </c>
      <c r="L21" s="29">
        <f>E21*F21</f>
        <v>0</v>
      </c>
      <c r="M21" s="29">
        <f>E21*H21</f>
        <v>0</v>
      </c>
      <c r="N21" s="27"/>
      <c r="O21" s="29">
        <f>E21*J21</f>
        <v>0</v>
      </c>
      <c r="P21" s="29">
        <f t="shared" si="1"/>
        <v>0</v>
      </c>
    </row>
    <row r="22" spans="1:16" ht="12.75">
      <c r="A22" s="26"/>
      <c r="B22" s="26"/>
      <c r="C22" s="96" t="s">
        <v>290</v>
      </c>
      <c r="D22" s="26"/>
      <c r="E22" s="27"/>
      <c r="F22" s="97"/>
      <c r="G22" s="27"/>
      <c r="H22" s="27"/>
      <c r="I22" s="98"/>
      <c r="J22" s="27"/>
      <c r="K22" s="29">
        <f>H22+I22+J22</f>
        <v>0</v>
      </c>
      <c r="L22" s="29"/>
      <c r="M22" s="29"/>
      <c r="N22" s="27"/>
      <c r="O22" s="29"/>
      <c r="P22" s="29"/>
    </row>
    <row r="23" spans="1:16" ht="12.75">
      <c r="A23" s="26"/>
      <c r="B23" s="26"/>
      <c r="C23" s="99" t="s">
        <v>292</v>
      </c>
      <c r="D23" s="100" t="s">
        <v>14</v>
      </c>
      <c r="E23" s="27">
        <v>1</v>
      </c>
      <c r="F23" s="29"/>
      <c r="G23" s="27"/>
      <c r="H23" s="27"/>
      <c r="I23" s="27"/>
      <c r="J23" s="27"/>
      <c r="K23" s="29">
        <f>H23+I23+J23</f>
        <v>0</v>
      </c>
      <c r="L23" s="29"/>
      <c r="M23" s="29"/>
      <c r="N23" s="27">
        <f>E23*I23</f>
        <v>0</v>
      </c>
      <c r="O23" s="29"/>
      <c r="P23" s="29">
        <f aca="true" t="shared" si="2" ref="P23:P28">M23+N23+O23</f>
        <v>0</v>
      </c>
    </row>
    <row r="24" spans="1:16" ht="12.75">
      <c r="A24" s="26"/>
      <c r="B24" s="26"/>
      <c r="C24" s="99" t="s">
        <v>154</v>
      </c>
      <c r="D24" s="100" t="s">
        <v>14</v>
      </c>
      <c r="E24" s="27">
        <v>1</v>
      </c>
      <c r="F24" s="29"/>
      <c r="G24" s="27"/>
      <c r="H24" s="27"/>
      <c r="I24" s="27"/>
      <c r="J24" s="27"/>
      <c r="K24" s="29">
        <f>H24+I24+J24</f>
        <v>0</v>
      </c>
      <c r="L24" s="29"/>
      <c r="M24" s="29"/>
      <c r="N24" s="27">
        <f>E24*I24</f>
        <v>0</v>
      </c>
      <c r="O24" s="29"/>
      <c r="P24" s="29">
        <f t="shared" si="2"/>
        <v>0</v>
      </c>
    </row>
    <row r="25" spans="1:16" ht="12.75">
      <c r="A25" s="26"/>
      <c r="B25" s="26"/>
      <c r="C25" s="99" t="s">
        <v>294</v>
      </c>
      <c r="D25" s="100" t="s">
        <v>14</v>
      </c>
      <c r="E25" s="27">
        <v>1</v>
      </c>
      <c r="F25" s="29"/>
      <c r="G25" s="27"/>
      <c r="H25" s="27"/>
      <c r="I25" s="27"/>
      <c r="J25" s="27"/>
      <c r="K25" s="29">
        <f>H25+I25+J25</f>
        <v>0</v>
      </c>
      <c r="L25" s="29"/>
      <c r="M25" s="29"/>
      <c r="N25" s="27">
        <f>E25*I25</f>
        <v>0</v>
      </c>
      <c r="O25" s="29"/>
      <c r="P25" s="29">
        <f t="shared" si="2"/>
        <v>0</v>
      </c>
    </row>
    <row r="26" spans="1:16" ht="12.75">
      <c r="A26" s="26"/>
      <c r="B26" s="26"/>
      <c r="C26" s="99" t="s">
        <v>155</v>
      </c>
      <c r="D26" s="100" t="s">
        <v>156</v>
      </c>
      <c r="E26" s="27">
        <v>14</v>
      </c>
      <c r="F26" s="29"/>
      <c r="G26" s="27"/>
      <c r="H26" s="27"/>
      <c r="I26" s="27"/>
      <c r="J26" s="27"/>
      <c r="K26" s="29">
        <f aca="true" t="shared" si="3" ref="K26:K35">H26+I26+J26</f>
        <v>0</v>
      </c>
      <c r="L26" s="29"/>
      <c r="M26" s="29"/>
      <c r="N26" s="27">
        <f>E26*I26</f>
        <v>0</v>
      </c>
      <c r="O26" s="29"/>
      <c r="P26" s="29">
        <f t="shared" si="2"/>
        <v>0</v>
      </c>
    </row>
    <row r="27" spans="1:16" ht="12.75">
      <c r="A27" s="26"/>
      <c r="B27" s="26"/>
      <c r="C27" s="99" t="s">
        <v>157</v>
      </c>
      <c r="D27" s="100" t="s">
        <v>88</v>
      </c>
      <c r="E27" s="27">
        <v>0.07</v>
      </c>
      <c r="F27" s="29"/>
      <c r="G27" s="27"/>
      <c r="H27" s="27"/>
      <c r="I27" s="27"/>
      <c r="J27" s="27"/>
      <c r="K27" s="29">
        <f t="shared" si="3"/>
        <v>0</v>
      </c>
      <c r="L27" s="29"/>
      <c r="M27" s="29"/>
      <c r="N27" s="27">
        <f>E27*I27</f>
        <v>0</v>
      </c>
      <c r="O27" s="29"/>
      <c r="P27" s="29">
        <f t="shared" si="2"/>
        <v>0</v>
      </c>
    </row>
    <row r="28" spans="1:16" ht="12.75">
      <c r="A28" s="26">
        <v>3</v>
      </c>
      <c r="B28" s="26" t="s">
        <v>14</v>
      </c>
      <c r="C28" s="96" t="s">
        <v>152</v>
      </c>
      <c r="D28" s="26" t="s">
        <v>78</v>
      </c>
      <c r="E28" s="27">
        <v>1</v>
      </c>
      <c r="F28" s="29"/>
      <c r="G28" s="27"/>
      <c r="H28" s="27"/>
      <c r="I28" s="27"/>
      <c r="J28" s="27"/>
      <c r="K28" s="29">
        <f t="shared" si="3"/>
        <v>0</v>
      </c>
      <c r="L28" s="29">
        <f>E28*F28</f>
        <v>0</v>
      </c>
      <c r="M28" s="29">
        <f>E28*H28</f>
        <v>0</v>
      </c>
      <c r="N28" s="27"/>
      <c r="O28" s="29">
        <f>E28*J28</f>
        <v>0</v>
      </c>
      <c r="P28" s="29">
        <f t="shared" si="2"/>
        <v>0</v>
      </c>
    </row>
    <row r="29" spans="1:16" ht="12.75">
      <c r="A29" s="26"/>
      <c r="B29" s="26"/>
      <c r="C29" s="96" t="s">
        <v>290</v>
      </c>
      <c r="D29" s="26"/>
      <c r="E29" s="27"/>
      <c r="F29" s="97"/>
      <c r="G29" s="27"/>
      <c r="H29" s="27"/>
      <c r="I29" s="98"/>
      <c r="J29" s="27"/>
      <c r="K29" s="29">
        <f t="shared" si="3"/>
        <v>0</v>
      </c>
      <c r="L29" s="29"/>
      <c r="M29" s="29"/>
      <c r="N29" s="27"/>
      <c r="O29" s="29"/>
      <c r="P29" s="29"/>
    </row>
    <row r="30" spans="1:16" ht="12.75">
      <c r="A30" s="26"/>
      <c r="B30" s="26"/>
      <c r="C30" s="99" t="s">
        <v>291</v>
      </c>
      <c r="D30" s="100" t="s">
        <v>27</v>
      </c>
      <c r="E30" s="27">
        <v>1</v>
      </c>
      <c r="F30" s="97"/>
      <c r="G30" s="27"/>
      <c r="H30" s="27"/>
      <c r="I30" s="27"/>
      <c r="J30" s="27"/>
      <c r="K30" s="29">
        <f t="shared" si="3"/>
        <v>0</v>
      </c>
      <c r="L30" s="29"/>
      <c r="M30" s="29"/>
      <c r="N30" s="27">
        <f aca="true" t="shared" si="4" ref="N30:N35">E30*I30</f>
        <v>0</v>
      </c>
      <c r="O30" s="29"/>
      <c r="P30" s="29">
        <f aca="true" t="shared" si="5" ref="P30:P35">M30+N30+O30</f>
        <v>0</v>
      </c>
    </row>
    <row r="31" spans="1:16" ht="12.75">
      <c r="A31" s="26"/>
      <c r="B31" s="26"/>
      <c r="C31" s="99" t="s">
        <v>292</v>
      </c>
      <c r="D31" s="100" t="s">
        <v>14</v>
      </c>
      <c r="E31" s="27">
        <v>1</v>
      </c>
      <c r="F31" s="29"/>
      <c r="G31" s="27"/>
      <c r="H31" s="27"/>
      <c r="I31" s="27"/>
      <c r="J31" s="27"/>
      <c r="K31" s="29">
        <f t="shared" si="3"/>
        <v>0</v>
      </c>
      <c r="L31" s="29"/>
      <c r="M31" s="29"/>
      <c r="N31" s="27">
        <f t="shared" si="4"/>
        <v>0</v>
      </c>
      <c r="O31" s="29"/>
      <c r="P31" s="29">
        <f t="shared" si="5"/>
        <v>0</v>
      </c>
    </row>
    <row r="32" spans="1:16" ht="12.75">
      <c r="A32" s="26"/>
      <c r="B32" s="26"/>
      <c r="C32" s="99" t="s">
        <v>154</v>
      </c>
      <c r="D32" s="100" t="s">
        <v>14</v>
      </c>
      <c r="E32" s="27">
        <v>1</v>
      </c>
      <c r="F32" s="29"/>
      <c r="G32" s="27"/>
      <c r="H32" s="27"/>
      <c r="I32" s="27"/>
      <c r="J32" s="27"/>
      <c r="K32" s="29">
        <f>H32+I32+J32</f>
        <v>0</v>
      </c>
      <c r="L32" s="29"/>
      <c r="M32" s="29"/>
      <c r="N32" s="27">
        <f t="shared" si="4"/>
        <v>0</v>
      </c>
      <c r="O32" s="29"/>
      <c r="P32" s="29">
        <f t="shared" si="5"/>
        <v>0</v>
      </c>
    </row>
    <row r="33" spans="1:16" ht="12.75">
      <c r="A33" s="26"/>
      <c r="B33" s="26"/>
      <c r="C33" s="99" t="s">
        <v>293</v>
      </c>
      <c r="D33" s="100" t="s">
        <v>14</v>
      </c>
      <c r="E33" s="27">
        <v>1</v>
      </c>
      <c r="F33" s="29"/>
      <c r="G33" s="27"/>
      <c r="H33" s="27"/>
      <c r="I33" s="27"/>
      <c r="J33" s="27"/>
      <c r="K33" s="29">
        <f>H33+I33+J33</f>
        <v>0</v>
      </c>
      <c r="L33" s="29"/>
      <c r="M33" s="29"/>
      <c r="N33" s="27">
        <f t="shared" si="4"/>
        <v>0</v>
      </c>
      <c r="O33" s="29"/>
      <c r="P33" s="29">
        <f t="shared" si="5"/>
        <v>0</v>
      </c>
    </row>
    <row r="34" spans="1:16" ht="12.75">
      <c r="A34" s="26"/>
      <c r="B34" s="26"/>
      <c r="C34" s="99" t="s">
        <v>155</v>
      </c>
      <c r="D34" s="100" t="s">
        <v>156</v>
      </c>
      <c r="E34" s="27">
        <v>14</v>
      </c>
      <c r="F34" s="27"/>
      <c r="G34" s="27"/>
      <c r="H34" s="27"/>
      <c r="I34" s="27"/>
      <c r="J34" s="27"/>
      <c r="K34" s="27">
        <f t="shared" si="3"/>
        <v>0</v>
      </c>
      <c r="L34" s="27"/>
      <c r="M34" s="27"/>
      <c r="N34" s="27">
        <f t="shared" si="4"/>
        <v>0</v>
      </c>
      <c r="O34" s="27"/>
      <c r="P34" s="27">
        <f t="shared" si="5"/>
        <v>0</v>
      </c>
    </row>
    <row r="35" spans="1:16" ht="12.75">
      <c r="A35" s="26"/>
      <c r="B35" s="26"/>
      <c r="C35" s="99" t="s">
        <v>157</v>
      </c>
      <c r="D35" s="100" t="s">
        <v>88</v>
      </c>
      <c r="E35" s="27">
        <v>0.07</v>
      </c>
      <c r="F35" s="27"/>
      <c r="G35" s="27"/>
      <c r="H35" s="27"/>
      <c r="I35" s="27"/>
      <c r="J35" s="27"/>
      <c r="K35" s="27">
        <f t="shared" si="3"/>
        <v>0</v>
      </c>
      <c r="L35" s="27"/>
      <c r="M35" s="27"/>
      <c r="N35" s="27">
        <f t="shared" si="4"/>
        <v>0</v>
      </c>
      <c r="O35" s="27"/>
      <c r="P35" s="27">
        <f t="shared" si="5"/>
        <v>0</v>
      </c>
    </row>
    <row r="36" spans="1:16" ht="12.75">
      <c r="A36" s="26">
        <v>4</v>
      </c>
      <c r="B36" s="26" t="s">
        <v>14</v>
      </c>
      <c r="C36" s="28" t="s">
        <v>152</v>
      </c>
      <c r="D36" s="26" t="s">
        <v>78</v>
      </c>
      <c r="E36" s="27">
        <v>1</v>
      </c>
      <c r="F36" s="27"/>
      <c r="G36" s="27"/>
      <c r="H36" s="27"/>
      <c r="I36" s="27"/>
      <c r="J36" s="27"/>
      <c r="K36" s="27">
        <f>H36+I36+J36</f>
        <v>0</v>
      </c>
      <c r="L36" s="27">
        <f>E36*F36</f>
        <v>0</v>
      </c>
      <c r="M36" s="27">
        <f>E36*H36</f>
        <v>0</v>
      </c>
      <c r="N36" s="27"/>
      <c r="O36" s="27">
        <f>E36*J36</f>
        <v>0</v>
      </c>
      <c r="P36" s="27">
        <f>M36+N36+O36</f>
        <v>0</v>
      </c>
    </row>
    <row r="37" spans="1:16" ht="12.75">
      <c r="A37" s="26"/>
      <c r="B37" s="26"/>
      <c r="C37" s="28" t="s">
        <v>290</v>
      </c>
      <c r="D37" s="26"/>
      <c r="E37" s="27"/>
      <c r="F37" s="100"/>
      <c r="G37" s="27"/>
      <c r="H37" s="27"/>
      <c r="I37" s="98"/>
      <c r="J37" s="27"/>
      <c r="K37" s="27"/>
      <c r="L37" s="27"/>
      <c r="M37" s="27"/>
      <c r="N37" s="27"/>
      <c r="O37" s="27"/>
      <c r="P37" s="27"/>
    </row>
    <row r="38" spans="1:16" ht="12.75">
      <c r="A38" s="26"/>
      <c r="B38" s="26"/>
      <c r="C38" s="99" t="s">
        <v>295</v>
      </c>
      <c r="D38" s="100" t="s">
        <v>27</v>
      </c>
      <c r="E38" s="27">
        <v>1</v>
      </c>
      <c r="F38" s="100"/>
      <c r="G38" s="27"/>
      <c r="H38" s="27"/>
      <c r="I38" s="27"/>
      <c r="J38" s="27"/>
      <c r="K38" s="27">
        <f aca="true" t="shared" si="6" ref="K38:K43">H38+I38+J38</f>
        <v>0</v>
      </c>
      <c r="L38" s="27"/>
      <c r="M38" s="27"/>
      <c r="N38" s="27">
        <f aca="true" t="shared" si="7" ref="N38:N43">E38*I38</f>
        <v>0</v>
      </c>
      <c r="O38" s="27"/>
      <c r="P38" s="27">
        <f aca="true" t="shared" si="8" ref="P38:P43">M38+N38+O38</f>
        <v>0</v>
      </c>
    </row>
    <row r="39" spans="1:16" ht="12.75">
      <c r="A39" s="26"/>
      <c r="B39" s="26"/>
      <c r="C39" s="99" t="s">
        <v>292</v>
      </c>
      <c r="D39" s="100" t="s">
        <v>14</v>
      </c>
      <c r="E39" s="27">
        <v>1</v>
      </c>
      <c r="F39" s="27"/>
      <c r="G39" s="27"/>
      <c r="H39" s="27"/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>
        <f t="shared" si="8"/>
        <v>0</v>
      </c>
    </row>
    <row r="40" spans="1:16" ht="12.75">
      <c r="A40" s="26"/>
      <c r="B40" s="26"/>
      <c r="C40" s="99" t="s">
        <v>154</v>
      </c>
      <c r="D40" s="100" t="s">
        <v>14</v>
      </c>
      <c r="E40" s="27">
        <v>1</v>
      </c>
      <c r="F40" s="27"/>
      <c r="G40" s="27"/>
      <c r="H40" s="27"/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>
        <f t="shared" si="8"/>
        <v>0</v>
      </c>
    </row>
    <row r="41" spans="1:16" ht="12.75">
      <c r="A41" s="26"/>
      <c r="B41" s="26"/>
      <c r="C41" s="99" t="s">
        <v>293</v>
      </c>
      <c r="D41" s="100" t="s">
        <v>14</v>
      </c>
      <c r="E41" s="27">
        <v>1</v>
      </c>
      <c r="F41" s="27"/>
      <c r="G41" s="27"/>
      <c r="H41" s="27"/>
      <c r="I41" s="27"/>
      <c r="J41" s="27"/>
      <c r="K41" s="27">
        <f>H41+I41+J41</f>
        <v>0</v>
      </c>
      <c r="L41" s="27"/>
      <c r="M41" s="27"/>
      <c r="N41" s="27">
        <f t="shared" si="7"/>
        <v>0</v>
      </c>
      <c r="O41" s="27"/>
      <c r="P41" s="27">
        <f t="shared" si="8"/>
        <v>0</v>
      </c>
    </row>
    <row r="42" spans="1:16" ht="12.75">
      <c r="A42" s="26"/>
      <c r="B42" s="26"/>
      <c r="C42" s="99" t="s">
        <v>155</v>
      </c>
      <c r="D42" s="100" t="s">
        <v>156</v>
      </c>
      <c r="E42" s="27">
        <v>14</v>
      </c>
      <c r="F42" s="27"/>
      <c r="G42" s="27"/>
      <c r="H42" s="27"/>
      <c r="I42" s="27"/>
      <c r="J42" s="27"/>
      <c r="K42" s="27">
        <f t="shared" si="6"/>
        <v>0</v>
      </c>
      <c r="L42" s="27"/>
      <c r="M42" s="27"/>
      <c r="N42" s="27">
        <f t="shared" si="7"/>
        <v>0</v>
      </c>
      <c r="O42" s="27"/>
      <c r="P42" s="27">
        <f t="shared" si="8"/>
        <v>0</v>
      </c>
    </row>
    <row r="43" spans="1:16" ht="12.75">
      <c r="A43" s="26"/>
      <c r="B43" s="26"/>
      <c r="C43" s="99" t="s">
        <v>157</v>
      </c>
      <c r="D43" s="100" t="s">
        <v>88</v>
      </c>
      <c r="E43" s="27">
        <v>0.07</v>
      </c>
      <c r="F43" s="27"/>
      <c r="G43" s="27"/>
      <c r="H43" s="27"/>
      <c r="I43" s="27"/>
      <c r="J43" s="27"/>
      <c r="K43" s="27">
        <f t="shared" si="6"/>
        <v>0</v>
      </c>
      <c r="L43" s="27"/>
      <c r="M43" s="27"/>
      <c r="N43" s="27">
        <f t="shared" si="7"/>
        <v>0</v>
      </c>
      <c r="O43" s="27"/>
      <c r="P43" s="27">
        <f t="shared" si="8"/>
        <v>0</v>
      </c>
    </row>
    <row r="44" spans="1:16" ht="12.75">
      <c r="A44" s="26">
        <v>5</v>
      </c>
      <c r="B44" s="26" t="s">
        <v>14</v>
      </c>
      <c r="C44" s="99" t="s">
        <v>296</v>
      </c>
      <c r="D44" s="100" t="s">
        <v>27</v>
      </c>
      <c r="E44" s="27">
        <v>10</v>
      </c>
      <c r="F44" s="27"/>
      <c r="G44" s="27"/>
      <c r="H44" s="27"/>
      <c r="I44" s="27"/>
      <c r="J44" s="27"/>
      <c r="K44" s="27">
        <f>H44+I44+J44</f>
        <v>0</v>
      </c>
      <c r="L44" s="27">
        <f>E44*F44</f>
        <v>0</v>
      </c>
      <c r="M44" s="27">
        <f>E44*H44</f>
        <v>0</v>
      </c>
      <c r="N44" s="27">
        <f>E44*I44</f>
        <v>0</v>
      </c>
      <c r="O44" s="27">
        <f>E44*J44</f>
        <v>0</v>
      </c>
      <c r="P44" s="27">
        <f>M44+N44+O44</f>
        <v>0</v>
      </c>
    </row>
    <row r="45" spans="1:16" ht="12.75">
      <c r="A45" s="26">
        <v>6</v>
      </c>
      <c r="B45" s="26" t="s">
        <v>14</v>
      </c>
      <c r="C45" s="99" t="s">
        <v>297</v>
      </c>
      <c r="D45" s="100" t="s">
        <v>88</v>
      </c>
      <c r="E45" s="27">
        <v>0.2</v>
      </c>
      <c r="F45" s="27"/>
      <c r="G45" s="27"/>
      <c r="H45" s="27"/>
      <c r="I45" s="27"/>
      <c r="J45" s="27"/>
      <c r="K45" s="27">
        <f>H45+I45+J45</f>
        <v>0</v>
      </c>
      <c r="L45" s="27">
        <f>E45*F45</f>
        <v>0</v>
      </c>
      <c r="M45" s="27">
        <f>E45*H45</f>
        <v>0</v>
      </c>
      <c r="N45" s="27">
        <f>E45*I45</f>
        <v>0</v>
      </c>
      <c r="O45" s="27">
        <f>E45*J45</f>
        <v>0</v>
      </c>
      <c r="P45" s="27">
        <f>M45+N45+O45</f>
        <v>0</v>
      </c>
    </row>
    <row r="46" spans="1:16" ht="12.75">
      <c r="A46" s="26"/>
      <c r="B46" s="26"/>
      <c r="C46" s="99" t="s">
        <v>298</v>
      </c>
      <c r="D46" s="10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3"/>
      <c r="B47" s="64"/>
      <c r="C47" s="24" t="s">
        <v>25</v>
      </c>
      <c r="D47" s="24" t="s">
        <v>16</v>
      </c>
      <c r="E47" s="24"/>
      <c r="F47" s="65"/>
      <c r="G47" s="65"/>
      <c r="H47" s="5"/>
      <c r="I47" s="65"/>
      <c r="J47" s="5"/>
      <c r="K47" s="5"/>
      <c r="L47" s="27">
        <f>SUM(L14:L46)</f>
        <v>0</v>
      </c>
      <c r="M47" s="5">
        <f>SUM(M14:M46)</f>
        <v>0</v>
      </c>
      <c r="N47" s="5">
        <f>SUM(N16:N46)</f>
        <v>0</v>
      </c>
      <c r="O47" s="5">
        <f>SUM(O14:O46)</f>
        <v>0</v>
      </c>
      <c r="P47" s="5">
        <f>SUM(P14:P46)</f>
        <v>0</v>
      </c>
    </row>
    <row r="48" spans="1:16" ht="12.75">
      <c r="A48" s="2"/>
      <c r="B48" s="2"/>
      <c r="C48" s="181" t="s">
        <v>29</v>
      </c>
      <c r="D48" s="182"/>
      <c r="E48" s="182"/>
      <c r="F48" s="182"/>
      <c r="G48" s="182"/>
      <c r="H48" s="182"/>
      <c r="I48" s="182"/>
      <c r="J48" s="182"/>
      <c r="K48" s="183"/>
      <c r="L48" s="4"/>
      <c r="M48" s="4"/>
      <c r="N48" s="27">
        <f>N47*3%</f>
        <v>0</v>
      </c>
      <c r="O48" s="3"/>
      <c r="P48" s="2"/>
    </row>
    <row r="49" spans="1:16" ht="12.75">
      <c r="A49" s="2"/>
      <c r="B49" s="2"/>
      <c r="C49" s="181" t="s">
        <v>25</v>
      </c>
      <c r="D49" s="182"/>
      <c r="E49" s="182"/>
      <c r="F49" s="182"/>
      <c r="G49" s="182"/>
      <c r="H49" s="182"/>
      <c r="I49" s="182"/>
      <c r="J49" s="182"/>
      <c r="K49" s="183"/>
      <c r="L49" s="4"/>
      <c r="M49" s="4"/>
      <c r="N49" s="4">
        <f>SUM(N47:N48)</f>
        <v>0</v>
      </c>
      <c r="O49" s="4"/>
      <c r="P49" s="2"/>
    </row>
    <row r="50" spans="1:16" ht="12.75">
      <c r="A50" s="2"/>
      <c r="B50" s="2"/>
      <c r="C50" s="177" t="s">
        <v>18</v>
      </c>
      <c r="D50" s="177"/>
      <c r="E50" s="177"/>
      <c r="F50" s="177"/>
      <c r="G50" s="177"/>
      <c r="H50" s="177"/>
      <c r="I50" s="177"/>
      <c r="J50" s="177"/>
      <c r="K50" s="177"/>
      <c r="L50" s="4"/>
      <c r="M50" s="4"/>
      <c r="N50" s="27">
        <f>N49*8%</f>
        <v>0</v>
      </c>
      <c r="O50" s="3"/>
      <c r="P50" s="2"/>
    </row>
    <row r="51" spans="1:16" ht="12.75">
      <c r="A51" s="2"/>
      <c r="B51" s="2"/>
      <c r="C51" s="178" t="s">
        <v>26</v>
      </c>
      <c r="D51" s="178"/>
      <c r="E51" s="178"/>
      <c r="F51" s="178"/>
      <c r="G51" s="178"/>
      <c r="H51" s="178"/>
      <c r="I51" s="178"/>
      <c r="J51" s="178"/>
      <c r="K51" s="178"/>
      <c r="L51" s="27">
        <f>SUM(L47)</f>
        <v>0</v>
      </c>
      <c r="M51" s="25">
        <f>SUM(M47)</f>
        <v>0</v>
      </c>
      <c r="N51" s="25">
        <f>SUM(N49:N50)</f>
        <v>0</v>
      </c>
      <c r="O51" s="25">
        <f>SUM(O47)</f>
        <v>0</v>
      </c>
      <c r="P51" s="25">
        <f>M51+N51+O51</f>
        <v>0</v>
      </c>
    </row>
    <row r="52" spans="1:16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</row>
    <row r="53" spans="1:16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31"/>
      <c r="N53" s="31"/>
      <c r="O53" s="31"/>
      <c r="P53" s="31"/>
    </row>
    <row r="54" spans="1:16" s="79" customFormat="1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31"/>
      <c r="N54" s="31"/>
      <c r="O54" s="31"/>
      <c r="P54" s="31"/>
    </row>
    <row r="55" spans="1:16" s="79" customFormat="1" ht="12.75">
      <c r="A55" s="138" t="s">
        <v>55</v>
      </c>
      <c r="B55" s="138"/>
      <c r="C55" s="140"/>
      <c r="D55" s="140"/>
      <c r="E55" s="140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79" customFormat="1" ht="12.75">
      <c r="A56" s="138"/>
      <c r="B56" s="138"/>
      <c r="C56" s="161" t="s">
        <v>56</v>
      </c>
      <c r="D56" s="161"/>
      <c r="E56" s="161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</row>
    <row r="57" s="79" customFormat="1" ht="12.75">
      <c r="A57" s="30"/>
    </row>
    <row r="58" s="79" customFormat="1" ht="12.75">
      <c r="A58" s="30"/>
    </row>
    <row r="59" s="79" customFormat="1" ht="12.75">
      <c r="A59" s="30"/>
    </row>
    <row r="60" s="79" customFormat="1" ht="12.75"/>
    <row r="61" spans="1:16" ht="12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</row>
    <row r="62" spans="1:16" ht="12.75">
      <c r="A62" s="138"/>
      <c r="B62" s="138"/>
      <c r="C62" s="30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16" ht="12.75">
      <c r="A63" s="3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</sheetData>
  <sheetProtection/>
  <mergeCells count="28">
    <mergeCell ref="A61:P61"/>
    <mergeCell ref="A62:B62"/>
    <mergeCell ref="D62:P62"/>
    <mergeCell ref="A5:E5"/>
    <mergeCell ref="C51:K51"/>
    <mergeCell ref="A55:B55"/>
    <mergeCell ref="C55:E55"/>
    <mergeCell ref="F55:H55"/>
    <mergeCell ref="I55:K55"/>
    <mergeCell ref="L55:P55"/>
    <mergeCell ref="A52:P52"/>
    <mergeCell ref="A53:L53"/>
    <mergeCell ref="A54:L54"/>
    <mergeCell ref="C7:P7"/>
    <mergeCell ref="A56:B56"/>
    <mergeCell ref="C56:E56"/>
    <mergeCell ref="F56:K56"/>
    <mergeCell ref="L56:P56"/>
    <mergeCell ref="F9:K9"/>
    <mergeCell ref="C48:K48"/>
    <mergeCell ref="C49:K49"/>
    <mergeCell ref="C50:K50"/>
    <mergeCell ref="A1:P1"/>
    <mergeCell ref="A2:P2"/>
    <mergeCell ref="A3:P3"/>
    <mergeCell ref="A6:B6"/>
    <mergeCell ref="C6:O6"/>
    <mergeCell ref="A7:B7"/>
  </mergeCells>
  <printOptions/>
  <pageMargins left="0.37" right="0.32" top="0.54" bottom="0.5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7">
      <selection activeCell="A9" sqref="A9:IV9"/>
    </sheetView>
  </sheetViews>
  <sheetFormatPr defaultColWidth="9.00390625" defaultRowHeight="12.75"/>
  <cols>
    <col min="1" max="1" width="4.25390625" style="79" customWidth="1"/>
    <col min="2" max="2" width="7.875" style="79" customWidth="1"/>
    <col min="3" max="3" width="37.375" style="79" customWidth="1"/>
    <col min="4" max="4" width="5.875" style="79" customWidth="1"/>
    <col min="5" max="5" width="12.00390625" style="79" customWidth="1"/>
    <col min="6" max="6" width="6.625" style="79" customWidth="1"/>
    <col min="7" max="7" width="6.375" style="79" customWidth="1"/>
    <col min="8" max="8" width="5.625" style="79" customWidth="1"/>
    <col min="9" max="9" width="5.875" style="79" customWidth="1"/>
    <col min="10" max="10" width="6.25390625" style="79" customWidth="1"/>
    <col min="11" max="11" width="6.375" style="79" customWidth="1"/>
    <col min="12" max="12" width="7.75390625" style="79" customWidth="1"/>
    <col min="13" max="13" width="11.375" style="79" customWidth="1"/>
    <col min="14" max="14" width="8.625" style="79" customWidth="1"/>
    <col min="15" max="15" width="8.375" style="79" customWidth="1"/>
    <col min="16" max="16" width="9.00390625" style="79" customWidth="1"/>
    <col min="17" max="16384" width="9.125" style="79" customWidth="1"/>
  </cols>
  <sheetData>
    <row r="2" spans="1:16" ht="15.75">
      <c r="A2" s="175" t="s">
        <v>147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63"/>
    </row>
    <row r="3" spans="1:16" ht="14.25">
      <c r="A3" s="62"/>
      <c r="B3" s="62"/>
      <c r="C3" s="176" t="s">
        <v>124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62"/>
    </row>
    <row r="4" spans="1:16" ht="14.25" customHeight="1">
      <c r="A4" s="161" t="s">
        <v>30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1" s="121" customFormat="1" ht="22.5" customHeight="1">
      <c r="A5" s="119" t="s">
        <v>322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3" s="121" customFormat="1" ht="15" customHeight="1">
      <c r="A6" s="160" t="s">
        <v>323</v>
      </c>
      <c r="B6" s="160"/>
      <c r="C6" s="160"/>
      <c r="D6" s="160"/>
      <c r="E6" s="160"/>
      <c r="F6" s="120"/>
      <c r="G6" s="120"/>
      <c r="H6" s="120"/>
      <c r="I6" s="120"/>
      <c r="J6" s="120"/>
      <c r="K6" s="120"/>
      <c r="M6" s="122"/>
    </row>
    <row r="7" spans="1:16" ht="14.25" customHeight="1">
      <c r="A7" s="142" t="s">
        <v>32</v>
      </c>
      <c r="B7" s="142"/>
      <c r="C7" s="180" t="s">
        <v>170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67"/>
    </row>
    <row r="8" spans="1:16" ht="14.25" customHeight="1">
      <c r="A8" s="142" t="s">
        <v>33</v>
      </c>
      <c r="B8" s="142"/>
      <c r="C8" s="174" t="s">
        <v>172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ht="14.25" customHeight="1" thickBot="1">
      <c r="A9" s="123" t="s">
        <v>324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3.5" thickBot="1">
      <c r="A10" s="33" t="s">
        <v>34</v>
      </c>
      <c r="B10" s="33"/>
      <c r="C10" s="34"/>
      <c r="D10" s="33" t="s">
        <v>19</v>
      </c>
      <c r="E10" s="35" t="s">
        <v>20</v>
      </c>
      <c r="F10" s="171" t="s">
        <v>35</v>
      </c>
      <c r="G10" s="172"/>
      <c r="H10" s="172"/>
      <c r="I10" s="172"/>
      <c r="J10" s="172"/>
      <c r="K10" s="173"/>
      <c r="L10" s="36"/>
      <c r="M10" s="36"/>
      <c r="N10" s="36" t="s">
        <v>36</v>
      </c>
      <c r="O10" s="36" t="s">
        <v>21</v>
      </c>
      <c r="P10" s="37" t="s">
        <v>16</v>
      </c>
    </row>
    <row r="11" spans="1:16" ht="12.75">
      <c r="A11" s="38" t="s">
        <v>37</v>
      </c>
      <c r="B11" s="38" t="s">
        <v>38</v>
      </c>
      <c r="C11" s="38" t="s">
        <v>39</v>
      </c>
      <c r="D11" s="38" t="s">
        <v>22</v>
      </c>
      <c r="E11" s="39" t="s">
        <v>23</v>
      </c>
      <c r="F11" s="38" t="s">
        <v>40</v>
      </c>
      <c r="G11" s="33" t="s">
        <v>41</v>
      </c>
      <c r="H11" s="33" t="s">
        <v>42</v>
      </c>
      <c r="I11" s="33" t="s">
        <v>43</v>
      </c>
      <c r="J11" s="33" t="s">
        <v>44</v>
      </c>
      <c r="K11" s="33" t="s">
        <v>45</v>
      </c>
      <c r="L11" s="40" t="s">
        <v>46</v>
      </c>
      <c r="M11" s="33" t="s">
        <v>42</v>
      </c>
      <c r="N11" s="33" t="s">
        <v>43</v>
      </c>
      <c r="O11" s="33" t="s">
        <v>44</v>
      </c>
      <c r="P11" s="33" t="s">
        <v>45</v>
      </c>
    </row>
    <row r="12" spans="1:16" ht="12.75">
      <c r="A12" s="38"/>
      <c r="B12" s="38"/>
      <c r="C12" s="38"/>
      <c r="D12" s="38"/>
      <c r="E12" s="39"/>
      <c r="F12" s="38" t="s">
        <v>47</v>
      </c>
      <c r="G12" s="38" t="s">
        <v>48</v>
      </c>
      <c r="H12" s="38" t="s">
        <v>49</v>
      </c>
      <c r="I12" s="38" t="s">
        <v>50</v>
      </c>
      <c r="J12" s="38" t="s">
        <v>51</v>
      </c>
      <c r="K12" s="38" t="s">
        <v>16</v>
      </c>
      <c r="L12" s="41" t="s">
        <v>52</v>
      </c>
      <c r="M12" s="38" t="s">
        <v>49</v>
      </c>
      <c r="N12" s="38" t="s">
        <v>50</v>
      </c>
      <c r="O12" s="38" t="s">
        <v>51</v>
      </c>
      <c r="P12" s="38" t="s">
        <v>16</v>
      </c>
    </row>
    <row r="13" spans="1:16" ht="13.5" thickBot="1">
      <c r="A13" s="42" t="s">
        <v>24</v>
      </c>
      <c r="B13" s="42"/>
      <c r="C13" s="42"/>
      <c r="D13" s="42"/>
      <c r="E13" s="43"/>
      <c r="F13" s="42" t="s">
        <v>53</v>
      </c>
      <c r="G13" s="42" t="s">
        <v>54</v>
      </c>
      <c r="H13" s="42" t="s">
        <v>16</v>
      </c>
      <c r="I13" s="42" t="s">
        <v>16</v>
      </c>
      <c r="J13" s="42" t="s">
        <v>16</v>
      </c>
      <c r="K13" s="42"/>
      <c r="L13" s="44" t="s">
        <v>53</v>
      </c>
      <c r="M13" s="42" t="s">
        <v>16</v>
      </c>
      <c r="N13" s="42" t="s">
        <v>16</v>
      </c>
      <c r="O13" s="42" t="s">
        <v>16</v>
      </c>
      <c r="P13" s="42"/>
    </row>
    <row r="14" spans="1:16" ht="13.5" thickBot="1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5">
        <v>15</v>
      </c>
      <c r="P14" s="45">
        <v>16</v>
      </c>
    </row>
    <row r="15" spans="1:16" ht="12.75">
      <c r="A15" s="47"/>
      <c r="B15" s="47"/>
      <c r="C15" s="91" t="s">
        <v>311</v>
      </c>
      <c r="D15" s="47"/>
      <c r="E15" s="47"/>
      <c r="F15" s="4"/>
      <c r="G15" s="47"/>
      <c r="H15" s="47"/>
      <c r="I15" s="47"/>
      <c r="J15" s="47"/>
      <c r="K15" s="4"/>
      <c r="L15" s="47"/>
      <c r="M15" s="47"/>
      <c r="N15" s="4"/>
      <c r="O15" s="47"/>
      <c r="P15" s="47"/>
    </row>
    <row r="16" spans="1:16" ht="12.75">
      <c r="A16" s="47">
        <v>1</v>
      </c>
      <c r="B16" s="2" t="s">
        <v>79</v>
      </c>
      <c r="C16" s="28" t="s">
        <v>125</v>
      </c>
      <c r="D16" s="2" t="s">
        <v>15</v>
      </c>
      <c r="E16" s="4">
        <v>80</v>
      </c>
      <c r="F16" s="4"/>
      <c r="G16" s="4"/>
      <c r="H16" s="4"/>
      <c r="I16" s="2"/>
      <c r="J16" s="4"/>
      <c r="K16" s="4">
        <f aca="true" t="shared" si="0" ref="K16:K23">H16+I16+J16</f>
        <v>0</v>
      </c>
      <c r="L16" s="4">
        <f>E16*F16</f>
        <v>0</v>
      </c>
      <c r="M16" s="4">
        <f>E16*H16</f>
        <v>0</v>
      </c>
      <c r="N16" s="4"/>
      <c r="O16" s="4">
        <f>E16*J16</f>
        <v>0</v>
      </c>
      <c r="P16" s="4">
        <f>M16+N16+O16</f>
        <v>0</v>
      </c>
    </row>
    <row r="17" spans="1:16" ht="12.75">
      <c r="A17" s="47"/>
      <c r="B17" s="2"/>
      <c r="C17" s="28" t="s">
        <v>126</v>
      </c>
      <c r="D17" s="2"/>
      <c r="E17" s="4"/>
      <c r="F17" s="4"/>
      <c r="G17" s="2"/>
      <c r="H17" s="4"/>
      <c r="I17" s="2"/>
      <c r="J17" s="4"/>
      <c r="K17" s="4"/>
      <c r="L17" s="4"/>
      <c r="M17" s="4"/>
      <c r="N17" s="4"/>
      <c r="O17" s="4"/>
      <c r="P17" s="4"/>
    </row>
    <row r="18" spans="1:16" ht="12.75">
      <c r="A18" s="47">
        <v>4</v>
      </c>
      <c r="B18" s="2" t="s">
        <v>14</v>
      </c>
      <c r="C18" s="28" t="s">
        <v>131</v>
      </c>
      <c r="D18" s="2" t="s">
        <v>17</v>
      </c>
      <c r="E18" s="4">
        <v>999</v>
      </c>
      <c r="F18" s="4"/>
      <c r="G18" s="4"/>
      <c r="H18" s="4"/>
      <c r="I18" s="4"/>
      <c r="J18" s="4"/>
      <c r="K18" s="4">
        <f t="shared" si="0"/>
        <v>0</v>
      </c>
      <c r="L18" s="4">
        <f>E18*F18</f>
        <v>0</v>
      </c>
      <c r="M18" s="4">
        <f aca="true" t="shared" si="1" ref="M18:M23">E18*H18</f>
        <v>0</v>
      </c>
      <c r="N18" s="4">
        <f aca="true" t="shared" si="2" ref="N18:N23">E18*I18</f>
        <v>0</v>
      </c>
      <c r="O18" s="4">
        <f aca="true" t="shared" si="3" ref="O18:O23">E18*J18</f>
        <v>0</v>
      </c>
      <c r="P18" s="4">
        <f aca="true" t="shared" si="4" ref="P18:P23">M18+N18+O18</f>
        <v>0</v>
      </c>
    </row>
    <row r="19" spans="1:16" ht="12.75">
      <c r="A19" s="47"/>
      <c r="B19" s="2"/>
      <c r="C19" s="28" t="s">
        <v>132</v>
      </c>
      <c r="D19" s="2"/>
      <c r="E19" s="4"/>
      <c r="F19" s="4"/>
      <c r="G19" s="2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7">
        <v>5</v>
      </c>
      <c r="B20" s="2" t="s">
        <v>14</v>
      </c>
      <c r="C20" s="28" t="s">
        <v>133</v>
      </c>
      <c r="D20" s="2" t="s">
        <v>17</v>
      </c>
      <c r="E20" s="4">
        <v>999</v>
      </c>
      <c r="F20" s="4"/>
      <c r="G20" s="4"/>
      <c r="H20" s="4"/>
      <c r="I20" s="4"/>
      <c r="J20" s="4"/>
      <c r="K20" s="4">
        <f t="shared" si="0"/>
        <v>0</v>
      </c>
      <c r="L20" s="4">
        <f>E20*F20</f>
        <v>0</v>
      </c>
      <c r="M20" s="4">
        <f t="shared" si="1"/>
        <v>0</v>
      </c>
      <c r="N20" s="4">
        <f t="shared" si="2"/>
        <v>0</v>
      </c>
      <c r="O20" s="4">
        <f t="shared" si="3"/>
        <v>0</v>
      </c>
      <c r="P20" s="4">
        <f t="shared" si="4"/>
        <v>0</v>
      </c>
    </row>
    <row r="21" spans="1:16" ht="12.75">
      <c r="A21" s="47">
        <v>6</v>
      </c>
      <c r="B21" s="2" t="s">
        <v>14</v>
      </c>
      <c r="C21" s="28" t="s">
        <v>134</v>
      </c>
      <c r="D21" s="2" t="s">
        <v>17</v>
      </c>
      <c r="E21" s="4">
        <v>999</v>
      </c>
      <c r="F21" s="4"/>
      <c r="G21" s="4"/>
      <c r="H21" s="4"/>
      <c r="I21" s="4"/>
      <c r="J21" s="4"/>
      <c r="K21" s="4">
        <f t="shared" si="0"/>
        <v>0</v>
      </c>
      <c r="L21" s="4">
        <f>E21*F21</f>
        <v>0</v>
      </c>
      <c r="M21" s="4">
        <f t="shared" si="1"/>
        <v>0</v>
      </c>
      <c r="N21" s="4">
        <f t="shared" si="2"/>
        <v>0</v>
      </c>
      <c r="O21" s="4">
        <f t="shared" si="3"/>
        <v>0</v>
      </c>
      <c r="P21" s="4">
        <f t="shared" si="4"/>
        <v>0</v>
      </c>
    </row>
    <row r="22" spans="1:16" ht="12.75">
      <c r="A22" s="47"/>
      <c r="B22" s="2"/>
      <c r="C22" s="28" t="s">
        <v>135</v>
      </c>
      <c r="D22" s="2"/>
      <c r="E22" s="4"/>
      <c r="F22" s="4"/>
      <c r="G22" s="4"/>
      <c r="H22" s="4"/>
      <c r="I22" s="4"/>
      <c r="J22" s="4"/>
      <c r="K22" s="4"/>
      <c r="L22" s="2"/>
      <c r="M22" s="4"/>
      <c r="N22" s="4"/>
      <c r="O22" s="4"/>
      <c r="P22" s="4"/>
    </row>
    <row r="23" spans="1:16" ht="12.75">
      <c r="A23" s="47">
        <v>7</v>
      </c>
      <c r="B23" s="2" t="s">
        <v>14</v>
      </c>
      <c r="C23" s="28" t="s">
        <v>136</v>
      </c>
      <c r="D23" s="2" t="s">
        <v>17</v>
      </c>
      <c r="E23" s="4">
        <v>999</v>
      </c>
      <c r="F23" s="4"/>
      <c r="G23" s="4"/>
      <c r="H23" s="4"/>
      <c r="I23" s="4"/>
      <c r="J23" s="4"/>
      <c r="K23" s="4">
        <f t="shared" si="0"/>
        <v>0</v>
      </c>
      <c r="L23" s="4">
        <f>E23*F23</f>
        <v>0</v>
      </c>
      <c r="M23" s="4">
        <f t="shared" si="1"/>
        <v>0</v>
      </c>
      <c r="N23" s="4">
        <f t="shared" si="2"/>
        <v>0</v>
      </c>
      <c r="O23" s="4">
        <f t="shared" si="3"/>
        <v>0</v>
      </c>
      <c r="P23" s="4">
        <f t="shared" si="4"/>
        <v>0</v>
      </c>
    </row>
    <row r="24" spans="1:16" ht="12" customHeight="1">
      <c r="A24" s="47"/>
      <c r="B24" s="2"/>
      <c r="C24" s="91"/>
      <c r="D24" s="47"/>
      <c r="E24" s="1"/>
      <c r="F24" s="47"/>
      <c r="G24" s="1"/>
      <c r="H24" s="4"/>
      <c r="I24" s="1"/>
      <c r="J24" s="4"/>
      <c r="K24" s="4"/>
      <c r="L24" s="4"/>
      <c r="M24" s="4"/>
      <c r="N24" s="4"/>
      <c r="O24" s="4"/>
      <c r="P24" s="4"/>
    </row>
    <row r="25" spans="1:16" ht="12" customHeight="1">
      <c r="A25" s="47"/>
      <c r="B25" s="47"/>
      <c r="C25" s="91" t="s">
        <v>310</v>
      </c>
      <c r="D25" s="47"/>
      <c r="E25" s="47"/>
      <c r="F25" s="4"/>
      <c r="G25" s="47"/>
      <c r="H25" s="47"/>
      <c r="I25" s="47"/>
      <c r="J25" s="47"/>
      <c r="K25" s="4"/>
      <c r="L25" s="47"/>
      <c r="M25" s="47"/>
      <c r="N25" s="4"/>
      <c r="O25" s="47"/>
      <c r="P25" s="47"/>
    </row>
    <row r="26" spans="1:16" ht="12" customHeight="1">
      <c r="A26" s="47">
        <v>8</v>
      </c>
      <c r="B26" s="2" t="s">
        <v>14</v>
      </c>
      <c r="C26" s="28" t="s">
        <v>125</v>
      </c>
      <c r="D26" s="2" t="s">
        <v>15</v>
      </c>
      <c r="E26" s="4">
        <v>20</v>
      </c>
      <c r="F26" s="4"/>
      <c r="G26" s="4"/>
      <c r="H26" s="4"/>
      <c r="I26" s="2"/>
      <c r="J26" s="4"/>
      <c r="K26" s="4">
        <f>H26+I26+J26</f>
        <v>0</v>
      </c>
      <c r="L26" s="4">
        <f>E26*F26</f>
        <v>0</v>
      </c>
      <c r="M26" s="4">
        <f>E26*H26</f>
        <v>0</v>
      </c>
      <c r="N26" s="4"/>
      <c r="O26" s="4">
        <f>E26*J26</f>
        <v>0</v>
      </c>
      <c r="P26" s="4">
        <f>M26+N26+O26</f>
        <v>0</v>
      </c>
    </row>
    <row r="27" spans="1:16" ht="12" customHeight="1">
      <c r="A27" s="47"/>
      <c r="B27" s="2"/>
      <c r="C27" s="28" t="s">
        <v>126</v>
      </c>
      <c r="D27" s="2"/>
      <c r="E27" s="4"/>
      <c r="F27" s="4"/>
      <c r="G27" s="2"/>
      <c r="H27" s="4"/>
      <c r="I27" s="2"/>
      <c r="J27" s="4"/>
      <c r="K27" s="4"/>
      <c r="L27" s="4"/>
      <c r="M27" s="4"/>
      <c r="N27" s="4"/>
      <c r="O27" s="4"/>
      <c r="P27" s="4"/>
    </row>
    <row r="28" spans="1:16" s="108" customFormat="1" ht="12" customHeight="1">
      <c r="A28" s="47">
        <v>10</v>
      </c>
      <c r="B28" s="2" t="s">
        <v>14</v>
      </c>
      <c r="C28" s="3" t="s">
        <v>131</v>
      </c>
      <c r="D28" s="2" t="s">
        <v>17</v>
      </c>
      <c r="E28" s="68">
        <v>35</v>
      </c>
      <c r="F28" s="4"/>
      <c r="G28" s="4"/>
      <c r="H28" s="4"/>
      <c r="I28" s="4"/>
      <c r="J28" s="4"/>
      <c r="K28" s="4">
        <f>H28+I28+J28</f>
        <v>0</v>
      </c>
      <c r="L28" s="4">
        <f>E28*F28</f>
        <v>0</v>
      </c>
      <c r="M28" s="4">
        <f>E28*H28</f>
        <v>0</v>
      </c>
      <c r="N28" s="4">
        <f>E28*I28</f>
        <v>0</v>
      </c>
      <c r="O28" s="4">
        <f>E28*J28</f>
        <v>0</v>
      </c>
      <c r="P28" s="4">
        <f>M28+N28+O28</f>
        <v>0</v>
      </c>
    </row>
    <row r="29" spans="1:16" s="108" customFormat="1" ht="12" customHeight="1">
      <c r="A29" s="107"/>
      <c r="B29" s="2"/>
      <c r="C29" s="3" t="s">
        <v>132</v>
      </c>
      <c r="D29" s="2"/>
      <c r="E29" s="4"/>
      <c r="F29" s="4"/>
      <c r="G29" s="2"/>
      <c r="H29" s="4"/>
      <c r="I29" s="4"/>
      <c r="J29" s="4"/>
      <c r="K29" s="4"/>
      <c r="L29" s="4"/>
      <c r="M29" s="4"/>
      <c r="N29" s="4"/>
      <c r="O29" s="4"/>
      <c r="P29" s="4"/>
    </row>
    <row r="30" spans="1:16" ht="12" customHeight="1">
      <c r="A30" s="47">
        <v>13</v>
      </c>
      <c r="B30" s="2" t="s">
        <v>14</v>
      </c>
      <c r="C30" s="28" t="s">
        <v>136</v>
      </c>
      <c r="D30" s="2" t="s">
        <v>17</v>
      </c>
      <c r="E30" s="68">
        <v>35</v>
      </c>
      <c r="F30" s="4"/>
      <c r="G30" s="4"/>
      <c r="H30" s="4"/>
      <c r="I30" s="4"/>
      <c r="J30" s="4"/>
      <c r="K30" s="4">
        <f>H30+I30+J30</f>
        <v>0</v>
      </c>
      <c r="L30" s="4">
        <f>E30*F30</f>
        <v>0</v>
      </c>
      <c r="M30" s="4">
        <f>E30*H30</f>
        <v>0</v>
      </c>
      <c r="N30" s="4">
        <f>E30*I30</f>
        <v>0</v>
      </c>
      <c r="O30" s="4">
        <f>E30*J30</f>
        <v>0</v>
      </c>
      <c r="P30" s="4">
        <f>M30+N30+O30</f>
        <v>0</v>
      </c>
    </row>
    <row r="31" spans="1:16" ht="12" customHeight="1">
      <c r="A31" s="47"/>
      <c r="B31" s="47"/>
      <c r="C31" s="92"/>
      <c r="D31" s="47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47"/>
      <c r="B32" s="2"/>
      <c r="C32" s="91" t="s">
        <v>305</v>
      </c>
      <c r="D32" s="47"/>
      <c r="E32" s="1"/>
      <c r="F32" s="47"/>
      <c r="G32" s="1"/>
      <c r="H32" s="1"/>
      <c r="I32" s="1"/>
      <c r="J32" s="47"/>
      <c r="K32" s="4"/>
      <c r="L32" s="47"/>
      <c r="M32" s="4"/>
      <c r="N32" s="4"/>
      <c r="O32" s="4"/>
      <c r="P32" s="4"/>
    </row>
    <row r="33" spans="1:16" ht="12" customHeight="1">
      <c r="A33" s="47">
        <v>15</v>
      </c>
      <c r="B33" s="2" t="s">
        <v>14</v>
      </c>
      <c r="C33" s="28" t="s">
        <v>307</v>
      </c>
      <c r="D33" s="47" t="s">
        <v>88</v>
      </c>
      <c r="E33" s="1">
        <v>2</v>
      </c>
      <c r="F33" s="4"/>
      <c r="G33" s="1"/>
      <c r="H33" s="4"/>
      <c r="I33" s="1"/>
      <c r="J33" s="4"/>
      <c r="K33" s="4">
        <f>SUM(H33:J33)</f>
        <v>0</v>
      </c>
      <c r="L33" s="4">
        <f>E33*F33</f>
        <v>0</v>
      </c>
      <c r="M33" s="4">
        <f>E33*H33</f>
        <v>0</v>
      </c>
      <c r="N33" s="4">
        <f>E33*I33</f>
        <v>0</v>
      </c>
      <c r="O33" s="4">
        <f>E33*J33</f>
        <v>0</v>
      </c>
      <c r="P33" s="4">
        <f>M33+N33+O33</f>
        <v>0</v>
      </c>
    </row>
    <row r="34" spans="1:16" ht="12" customHeight="1">
      <c r="A34" s="47"/>
      <c r="B34" s="2"/>
      <c r="C34" s="92" t="s">
        <v>308</v>
      </c>
      <c r="D34" s="47"/>
      <c r="E34" s="47"/>
      <c r="F34" s="47"/>
      <c r="G34" s="47"/>
      <c r="H34" s="4"/>
      <c r="I34" s="47"/>
      <c r="J34" s="4"/>
      <c r="K34" s="4"/>
      <c r="L34" s="4"/>
      <c r="M34" s="4"/>
      <c r="N34" s="4"/>
      <c r="O34" s="4"/>
      <c r="P34" s="4"/>
    </row>
    <row r="35" spans="1:16" ht="12" customHeight="1">
      <c r="A35" s="47">
        <v>16</v>
      </c>
      <c r="B35" s="2" t="s">
        <v>14</v>
      </c>
      <c r="C35" s="92" t="s">
        <v>309</v>
      </c>
      <c r="D35" s="47" t="s">
        <v>17</v>
      </c>
      <c r="E35" s="1">
        <v>64</v>
      </c>
      <c r="F35" s="1"/>
      <c r="G35" s="1"/>
      <c r="H35" s="4"/>
      <c r="I35" s="1"/>
      <c r="J35" s="4"/>
      <c r="K35" s="4">
        <f>SUM(H35:J35)</f>
        <v>0</v>
      </c>
      <c r="L35" s="4">
        <f>E35*F35</f>
        <v>0</v>
      </c>
      <c r="M35" s="4">
        <f>E35*H35</f>
        <v>0</v>
      </c>
      <c r="N35" s="4">
        <f>E35*I35</f>
        <v>0</v>
      </c>
      <c r="O35" s="4">
        <f>E35*J35</f>
        <v>0</v>
      </c>
      <c r="P35" s="4">
        <f>M35+N35+O35</f>
        <v>0</v>
      </c>
    </row>
    <row r="36" spans="1:16" ht="12" customHeight="1">
      <c r="A36" s="47"/>
      <c r="B36" s="104"/>
      <c r="C36" s="102" t="s">
        <v>202</v>
      </c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" customHeight="1">
      <c r="A37" s="47">
        <v>18</v>
      </c>
      <c r="B37" s="104" t="s">
        <v>14</v>
      </c>
      <c r="C37" s="105" t="s">
        <v>201</v>
      </c>
      <c r="D37" s="2" t="s">
        <v>17</v>
      </c>
      <c r="E37" s="68">
        <v>155</v>
      </c>
      <c r="F37" s="4"/>
      <c r="G37" s="4"/>
      <c r="H37" s="4"/>
      <c r="I37" s="4"/>
      <c r="J37" s="4"/>
      <c r="K37" s="4">
        <f>SUM(H37:J37)</f>
        <v>0</v>
      </c>
      <c r="L37" s="4">
        <f>E37*F37</f>
        <v>0</v>
      </c>
      <c r="M37" s="4">
        <f>E37*H37</f>
        <v>0</v>
      </c>
      <c r="N37" s="4">
        <f>E37*I37</f>
        <v>0</v>
      </c>
      <c r="O37" s="4">
        <f>E37*J37</f>
        <v>0</v>
      </c>
      <c r="P37" s="4">
        <f>SUM(M37:O37)</f>
        <v>0</v>
      </c>
    </row>
    <row r="38" spans="1:16" ht="12" customHeight="1">
      <c r="A38" s="47"/>
      <c r="B38" s="47"/>
      <c r="C38" s="102" t="s">
        <v>312</v>
      </c>
      <c r="D38" s="2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</row>
    <row r="39" spans="1:16" ht="12" customHeight="1">
      <c r="A39" s="47"/>
      <c r="B39" s="47"/>
      <c r="C39" s="92"/>
      <c r="D39" s="4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" customHeight="1">
      <c r="A40" s="47">
        <v>20</v>
      </c>
      <c r="B40" s="47" t="s">
        <v>14</v>
      </c>
      <c r="C40" s="92" t="s">
        <v>137</v>
      </c>
      <c r="D40" s="47" t="s">
        <v>17</v>
      </c>
      <c r="E40" s="103">
        <v>3500</v>
      </c>
      <c r="F40" s="1"/>
      <c r="G40" s="1"/>
      <c r="H40" s="1"/>
      <c r="I40" s="1"/>
      <c r="J40" s="1"/>
      <c r="K40" s="1">
        <f>H40+I40+J40</f>
        <v>0</v>
      </c>
      <c r="L40" s="1">
        <f>E40*F40</f>
        <v>0</v>
      </c>
      <c r="M40" s="1">
        <f>E40*H40</f>
        <v>0</v>
      </c>
      <c r="N40" s="1">
        <f>E40*I40</f>
        <v>0</v>
      </c>
      <c r="O40" s="1">
        <f>E40*J40</f>
        <v>0</v>
      </c>
      <c r="P40" s="1">
        <f>M40+N40+O40</f>
        <v>0</v>
      </c>
    </row>
    <row r="41" spans="1:16" ht="12" customHeight="1">
      <c r="A41" s="47"/>
      <c r="B41" s="2"/>
      <c r="C41" s="91"/>
      <c r="D41" s="47"/>
      <c r="E41" s="1"/>
      <c r="F41" s="47"/>
      <c r="G41" s="1"/>
      <c r="H41" s="1"/>
      <c r="I41" s="1"/>
      <c r="J41" s="4"/>
      <c r="K41" s="4"/>
      <c r="L41" s="4"/>
      <c r="M41" s="4"/>
      <c r="N41" s="4"/>
      <c r="O41" s="4"/>
      <c r="P41" s="4"/>
    </row>
    <row r="42" spans="1:16" ht="12.75">
      <c r="A42" s="47">
        <v>21</v>
      </c>
      <c r="B42" s="47" t="s">
        <v>14</v>
      </c>
      <c r="C42" s="92" t="s">
        <v>203</v>
      </c>
      <c r="D42" s="47" t="s">
        <v>15</v>
      </c>
      <c r="E42" s="1">
        <v>3</v>
      </c>
      <c r="F42" s="4"/>
      <c r="G42" s="1"/>
      <c r="H42" s="1"/>
      <c r="I42" s="1"/>
      <c r="J42" s="1"/>
      <c r="K42" s="4">
        <f>H42+I42+J42</f>
        <v>0</v>
      </c>
      <c r="L42" s="4">
        <f>E42*F42</f>
        <v>0</v>
      </c>
      <c r="M42" s="4">
        <f>E42*H42</f>
        <v>0</v>
      </c>
      <c r="N42" s="4">
        <f>E42*I42</f>
        <v>0</v>
      </c>
      <c r="O42" s="4">
        <f>E42*J42</f>
        <v>0</v>
      </c>
      <c r="P42" s="4">
        <f>M42+N42+O42</f>
        <v>0</v>
      </c>
    </row>
    <row r="43" spans="1:16" ht="12.75">
      <c r="A43" s="3"/>
      <c r="B43" s="64"/>
      <c r="C43" s="5" t="s">
        <v>25</v>
      </c>
      <c r="D43" s="5" t="s">
        <v>16</v>
      </c>
      <c r="E43" s="5"/>
      <c r="F43" s="5"/>
      <c r="G43" s="5"/>
      <c r="H43" s="5"/>
      <c r="I43" s="5"/>
      <c r="J43" s="5"/>
      <c r="K43" s="5"/>
      <c r="L43" s="27">
        <f>SUM(L16:L42)</f>
        <v>0</v>
      </c>
      <c r="M43" s="5">
        <f>SUM(M16:M42)</f>
        <v>0</v>
      </c>
      <c r="N43" s="5">
        <f>SUM(N18:N42)</f>
        <v>0</v>
      </c>
      <c r="O43" s="5">
        <f>SUM(O16:O42)</f>
        <v>0</v>
      </c>
      <c r="P43" s="5">
        <f>SUM(P16:P42)</f>
        <v>0</v>
      </c>
    </row>
    <row r="44" spans="1:16" ht="12.75">
      <c r="A44" s="2"/>
      <c r="B44" s="2"/>
      <c r="C44" s="186" t="s">
        <v>29</v>
      </c>
      <c r="D44" s="186"/>
      <c r="E44" s="186"/>
      <c r="F44" s="186"/>
      <c r="G44" s="186"/>
      <c r="H44" s="186"/>
      <c r="I44" s="186"/>
      <c r="J44" s="186"/>
      <c r="K44" s="186"/>
      <c r="L44" s="4"/>
      <c r="M44" s="4"/>
      <c r="N44" s="27">
        <f>N43*3%</f>
        <v>0</v>
      </c>
      <c r="O44" s="3"/>
      <c r="P44" s="2"/>
    </row>
    <row r="45" spans="1:16" ht="12.75">
      <c r="A45" s="2"/>
      <c r="B45" s="2"/>
      <c r="C45" s="186" t="s">
        <v>25</v>
      </c>
      <c r="D45" s="186"/>
      <c r="E45" s="186"/>
      <c r="F45" s="186"/>
      <c r="G45" s="186"/>
      <c r="H45" s="186"/>
      <c r="I45" s="186"/>
      <c r="J45" s="186"/>
      <c r="K45" s="186"/>
      <c r="L45" s="4"/>
      <c r="M45" s="4"/>
      <c r="N45" s="4">
        <f>SUM(N43:N44)</f>
        <v>0</v>
      </c>
      <c r="O45" s="4"/>
      <c r="P45" s="2"/>
    </row>
    <row r="46" spans="1:16" ht="12.75">
      <c r="A46" s="2"/>
      <c r="B46" s="2"/>
      <c r="C46" s="186" t="s">
        <v>18</v>
      </c>
      <c r="D46" s="186"/>
      <c r="E46" s="186"/>
      <c r="F46" s="186"/>
      <c r="G46" s="186"/>
      <c r="H46" s="186"/>
      <c r="I46" s="186"/>
      <c r="J46" s="186"/>
      <c r="K46" s="186"/>
      <c r="L46" s="4"/>
      <c r="M46" s="4"/>
      <c r="N46" s="27">
        <f>N45*8%</f>
        <v>0</v>
      </c>
      <c r="O46" s="3"/>
      <c r="P46" s="2"/>
    </row>
    <row r="47" spans="1:16" ht="12.75">
      <c r="A47" s="2"/>
      <c r="B47" s="2"/>
      <c r="C47" s="178" t="s">
        <v>26</v>
      </c>
      <c r="D47" s="178"/>
      <c r="E47" s="178"/>
      <c r="F47" s="178"/>
      <c r="G47" s="178"/>
      <c r="H47" s="178"/>
      <c r="I47" s="178"/>
      <c r="J47" s="178"/>
      <c r="K47" s="178"/>
      <c r="L47" s="27">
        <f>SUM(L43)</f>
        <v>0</v>
      </c>
      <c r="M47" s="25">
        <f>SUM(M43)</f>
        <v>0</v>
      </c>
      <c r="N47" s="25">
        <f>SUM(N45:N46)</f>
        <v>0</v>
      </c>
      <c r="O47" s="25">
        <f>SUM(O43)</f>
        <v>0</v>
      </c>
      <c r="P47" s="25">
        <f>M47+N47+O47</f>
        <v>0</v>
      </c>
    </row>
    <row r="48" spans="1:16" ht="14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</row>
    <row r="49" spans="1:16" ht="12.7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31"/>
      <c r="N49" s="31"/>
      <c r="O49" s="31"/>
      <c r="P49" s="31"/>
    </row>
    <row r="50" spans="1:16" ht="12.75">
      <c r="A50" s="138" t="s">
        <v>55</v>
      </c>
      <c r="B50" s="138"/>
      <c r="C50" s="140"/>
      <c r="D50" s="140"/>
      <c r="E50" s="140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ht="12.75">
      <c r="A51" s="138"/>
      <c r="B51" s="138"/>
      <c r="C51" s="161" t="s">
        <v>56</v>
      </c>
      <c r="D51" s="161"/>
      <c r="E51" s="161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ht="12.75">
      <c r="A52" s="30"/>
    </row>
    <row r="53" ht="12.75">
      <c r="A53" s="30"/>
    </row>
    <row r="54" ht="12.75">
      <c r="A54" s="30"/>
    </row>
  </sheetData>
  <sheetProtection/>
  <mergeCells count="24">
    <mergeCell ref="L50:P50"/>
    <mergeCell ref="A51:B51"/>
    <mergeCell ref="C51:E51"/>
    <mergeCell ref="F51:K51"/>
    <mergeCell ref="L51:P51"/>
    <mergeCell ref="A50:B50"/>
    <mergeCell ref="C50:E50"/>
    <mergeCell ref="F50:H50"/>
    <mergeCell ref="I50:K50"/>
    <mergeCell ref="A48:P48"/>
    <mergeCell ref="A49:L49"/>
    <mergeCell ref="A6:E6"/>
    <mergeCell ref="F10:K10"/>
    <mergeCell ref="C44:K44"/>
    <mergeCell ref="C45:K45"/>
    <mergeCell ref="A8:B8"/>
    <mergeCell ref="C8:P8"/>
    <mergeCell ref="A7:B7"/>
    <mergeCell ref="C7:O7"/>
    <mergeCell ref="A2:O2"/>
    <mergeCell ref="C3:O3"/>
    <mergeCell ref="A4:P4"/>
    <mergeCell ref="C46:K46"/>
    <mergeCell ref="C47:K47"/>
  </mergeCells>
  <printOptions gridLines="1"/>
  <pageMargins left="0.45" right="0.47" top="0.27" bottom="0.46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Oksana</cp:lastModifiedBy>
  <cp:lastPrinted>2012-04-18T07:44:26Z</cp:lastPrinted>
  <dcterms:created xsi:type="dcterms:W3CDTF">1998-06-22T08:16:43Z</dcterms:created>
  <dcterms:modified xsi:type="dcterms:W3CDTF">2012-09-20T11:38:42Z</dcterms:modified>
  <cp:category/>
  <cp:version/>
  <cp:contentType/>
  <cp:contentStatus/>
</cp:coreProperties>
</file>