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85" tabRatio="924" firstSheet="1" activeTab="2"/>
  </bookViews>
  <sheets>
    <sheet name="Pasutit_buvn" sheetId="1" r:id="rId1"/>
    <sheet name="kopt_II" sheetId="2" r:id="rId2"/>
    <sheet name="DOP_II" sheetId="3" r:id="rId3"/>
    <sheet name="BK_II" sheetId="4" r:id="rId4"/>
    <sheet name="AR_II" sheetId="5" r:id="rId5"/>
    <sheet name="UK_II" sheetId="6" r:id="rId6"/>
    <sheet name="AVK_II" sheetId="7" r:id="rId7"/>
    <sheet name="EL_II" sheetId="8" r:id="rId8"/>
    <sheet name="Apkure_II (2)" sheetId="9" r:id="rId9"/>
    <sheet name="Dūmi_II" sheetId="10" r:id="rId10"/>
    <sheet name="UAS II" sheetId="11" r:id="rId11"/>
  </sheets>
  <definedNames>
    <definedName name="_xlnm.Print_Area" localSheetId="8">'Apkure_II (2)'!$A$1:$P$51</definedName>
    <definedName name="_xlnm.Print_Area" localSheetId="4">'AR_II'!$A$1:$P$498</definedName>
    <definedName name="_xlnm.Print_Area" localSheetId="6">'AVK_II'!$A$1:$P$113</definedName>
    <definedName name="_xlnm.Print_Area" localSheetId="3">'BK_II'!$A$1:$P$39</definedName>
    <definedName name="_xlnm.Print_Area" localSheetId="2">'DOP_II'!$A$1:$P$35</definedName>
    <definedName name="_xlnm.Print_Area" localSheetId="9">'Dūmi_II'!$A$1:$P$53</definedName>
    <definedName name="_xlnm.Print_Area" localSheetId="7">'EL_II'!$A$1:$P$149</definedName>
    <definedName name="_xlnm.Print_Area" localSheetId="0">'Pasutit_buvn'!$A$1:$K$28</definedName>
    <definedName name="_xlnm.Print_Area" localSheetId="10">'UAS II'!$A$1:$P$50</definedName>
    <definedName name="_xlnm.Print_Area" localSheetId="5">'UK_II'!$A$1:$P$52</definedName>
    <definedName name="_xlnm.Print_Titles" localSheetId="4">'AR_II'!$12:$13</definedName>
    <definedName name="_xlnm.Print_Titles" localSheetId="3">'BK_II'!$12:$13</definedName>
    <definedName name="_xlnm.Print_Titles" localSheetId="2">'DOP_II'!$13:$14</definedName>
    <definedName name="_xlnm.Print_Titles" localSheetId="5">'UK_II'!$11:$12</definedName>
  </definedNames>
  <calcPr fullCalcOnLoad="1"/>
</workbook>
</file>

<file path=xl/sharedStrings.xml><?xml version="1.0" encoding="utf-8"?>
<sst xmlns="http://schemas.openxmlformats.org/spreadsheetml/2006/main" count="2890" uniqueCount="677">
  <si>
    <t>k-ts.</t>
  </si>
  <si>
    <t>obj.</t>
  </si>
  <si>
    <t>Nodošanas dokumentācija</t>
  </si>
  <si>
    <t>Durvju D-3 montāža 1000x2100, Koka rāmja konstrukcija ar koka vērtni un ūdensdrošu pārklājumu; Durvju rokturis abās durvju pusēs; Durvju slēdzene, abpusēja piekļuves kontrole ar izņemamu atslēgu; Durvju rokturis atrodas 900mm augstumā no grīdas līmeņa; Durvju vērtnes un rāmja tonis - gaiši brūns; Durvju slieksnis - nedrīks būt augstāks par 20 mm; Durvju furnitūra Abloy vai ekvivalenta; Durvju apakša nošūta ar metāla loksni;</t>
  </si>
  <si>
    <t>Durvju D-3* 800x2100; Koka rāmja konstrukcija ar koka vērtni un ūdensdrošu pārklājumu;
Durvju rokturis abās durvju pusēs;Durvju slēdzene, abpusēja piekļuves kontrole ar izņemamu atslēgu;Durvju rokturis atrodas 900mm augstumā no grīdas līmeņa;Durvju vērtnes un rāmja tonis - gaiši brūns; Durvju slieksnis - nedrīks būt augstāks par 20 mm; Durvju furnitūra Abloy vai ekvivalenta; Durvju apakša nošūta ar metāla loksni;</t>
  </si>
  <si>
    <t>Durvju D-4 montāža 1000x2000, Viengabalains stikls - 8mm rūdīta stikla, starp stikliem tiek pildīts caurspīdīgs gēls, kas reaģē uz noteiktu temperatūru. Saunas durvīm izmanto speciāli stikla vērtnēm paredzētas firmas “Abloy” eņģes KS-6540, FL-48; firmas “Abloy” fiksators “Abloy-4238” (ugunsdrošas). Izmantot karstumizturīgu silikonu kārbas blīvējumam.</t>
  </si>
  <si>
    <t>Durvju D-5 montāža 1000x2100, Metāla durvis SKYDAS Standart vai ekvivalentas; Skaņas izolācijas koeficients no gaisa trokšņa 41dB; Izturība pret atkārtotu atvēršanu un aizvēršanu , Ugunsizturība EI30. Eņģes ar atbalsta gultņiem, slēgtas ar hromētiem vāciņiem - 2 gab. Blīvgumija - 2 gab. Papildus ugunsizturīga blīve (ugunsdrošām durvīm). Durvju PVC apdares plēve Elegant 5 vai ekvivalenta Durvis ugunsgrēka gadījumā tiek paredzētas atvērt bez atslēgas. Durvis aprīkotas ar evakuācijas rokturi; Ugunsdrošs rokturis, pašaizvēršanās mehānisms</t>
  </si>
  <si>
    <t>Telpa Nr.0.38</t>
  </si>
  <si>
    <t>16</t>
  </si>
  <si>
    <t>17</t>
  </si>
  <si>
    <t>18</t>
  </si>
  <si>
    <t>19</t>
  </si>
  <si>
    <t>20</t>
  </si>
  <si>
    <t>21</t>
  </si>
  <si>
    <t>22</t>
  </si>
  <si>
    <t>Demontējami radiatori un citas inženiierkomunikācijas, kuras projekta ietvaros tiek nomainītas</t>
  </si>
  <si>
    <t>Būvniecības laikā paredzēt papildus riskus, konstrukciju demontāžas laikā (plaisas, atvērumi, komunikācijas u.c aspekti, kuri var parādīties pie esošas ēkas atjaunošanas)</t>
  </si>
  <si>
    <t>Ugunsdrošām konstrukcijām, iekārtām, kabeļiem, caurulēm, paredzēt papildus izmantot ugunsdrošus stiprinājumus, blīvējumus, izolācijas u.c</t>
  </si>
  <si>
    <t>Pārsedzes</t>
  </si>
  <si>
    <t>Pārsedze P-1.1 2xUPE120, 1500x160x120 (jaunas ailes montāža)</t>
  </si>
  <si>
    <t>Pārsedze P-1.2 2xUPE120, 1400x160x120 (montāža esošā ailē)</t>
  </si>
  <si>
    <t>Pārsedze P-1.3 2xUPE120, 1200x160x120 (jaunas ailes montāža)</t>
  </si>
  <si>
    <t>Pārsedze P-1.5 2xL 60x60x5, 1500x120x60 (montāža esošā ailē)</t>
  </si>
  <si>
    <t>Pārsedze P-1.6 2xL 60x60x5, 1600x120x60 (montāža esošā ailē)</t>
  </si>
  <si>
    <t>Pārsedze P-1.7 2xL 35x35x5, 1200x60x60 (montāža esošā ailē)</t>
  </si>
  <si>
    <t>Pārsedze P-1.8 2xL 35x35x5, 1500x60x60 (montāža esošā ailē)</t>
  </si>
  <si>
    <t>Iekļaut visus stiprinājumus, skrūves, stieņus, leņķus, kas nepieciešami lai izvediotu pārsedzes (risinājumi norādīti rasējumos)</t>
  </si>
  <si>
    <t>Brīvstāvošs klozet pods Ideal Standard Eurovit komplektā ar skalojamo kasti 3/6 litri un poda vāku</t>
  </si>
  <si>
    <t>Pie sienas stiprināma keramiskā roku mazgātne Ideal Standard Eurovit 55 ar dekoratīvo elementu</t>
  </si>
  <si>
    <t>Plauktiņš dušas design 53080, 200x105mm piederumiem, ar stiprinājumiem</t>
  </si>
  <si>
    <t>Elektriskais roku žāvētājs un tā montāža, ar stiprinājumiem</t>
  </si>
  <si>
    <t>Tork tualetes papīra turētājs</t>
  </si>
  <si>
    <t>Tork šķidro ziepju dozators un tā montāža ar stiprinājumiem</t>
  </si>
  <si>
    <t>WC birste ar nerūsējošā tērauda statīvu Ideal Standard</t>
  </si>
  <si>
    <t>15</t>
  </si>
  <si>
    <t xml:space="preserve">Pievienojums pie esoša kanalizācijas cauruļvada d110 ar kanalizācijas spiedvada cauruli </t>
  </si>
  <si>
    <t>Sanitārtehniskās ierīces</t>
  </si>
  <si>
    <t>16-līgumc</t>
  </si>
  <si>
    <t>14-līgumc</t>
  </si>
  <si>
    <t>10</t>
  </si>
  <si>
    <t>12</t>
  </si>
  <si>
    <t>13</t>
  </si>
  <si>
    <t>14</t>
  </si>
  <si>
    <t>06-līgumc</t>
  </si>
  <si>
    <t>Sadalnes montāža, ieskaitot visus nepieciešamos darbus un materiālus</t>
  </si>
  <si>
    <t>Sadales kontaktkopne DIN</t>
  </si>
  <si>
    <t>Zemēšanas kopne</t>
  </si>
  <si>
    <t>Sadalnes marķējums</t>
  </si>
  <si>
    <t>Kabeļu renes, trepes montāža, ieskaitot visus nepieciešamos darbus un materiālus</t>
  </si>
  <si>
    <t>Kabeļa montāža, ieskaitot visus nepieciešamos darbus un materiālus</t>
  </si>
  <si>
    <t xml:space="preserve">Spēka kabelis ar vara dzīslām GS1: </t>
  </si>
  <si>
    <t xml:space="preserve">Kabeļu trašu iezīmēšana, štrobēšana sienā, aizdare </t>
  </si>
  <si>
    <t>Kabeļa montāžas materiāli, ugunsdrošie materiāli</t>
  </si>
  <si>
    <t>Elektrotehniskie palīgmateriāli</t>
  </si>
  <si>
    <t>Gaismas slēdža montāža, ieksaitot visus nepieciešamos darbus un materiālus</t>
  </si>
  <si>
    <t>Ugunsdrošības vārsts D160</t>
  </si>
  <si>
    <t>Ugunsdrošības vārsts  D200</t>
  </si>
  <si>
    <t>Ugunsdrošības vārsts D250</t>
  </si>
  <si>
    <t>Ugunsdrošības vārsts D125</t>
  </si>
  <si>
    <t>Ugunsdrošības vārsts D100</t>
  </si>
  <si>
    <t>Demontējamu gumijas plākšņu ieklāšana Modelis: PaviGym Free Weight Krāsa: Lavas sarkans</t>
  </si>
  <si>
    <t>Demontējamu gumijas plākšņu ieklāšana Modelis: PaviGym Free Weight Krāsa: Akmens pelēks</t>
  </si>
  <si>
    <t>Telpa Nr.0.18</t>
  </si>
  <si>
    <t>Spoguļu montāža dušas telpā ar izmēriem 600x700 mm ar aizsargplēves pārklājumu, iekļaujot stiprinajumus u.c;</t>
  </si>
  <si>
    <t>PIRTS TELPA</t>
  </si>
  <si>
    <t>Elektriskā pirts krāsniņa Harvia ModernaE V80E Titanium (7-12 m3)</t>
  </si>
  <si>
    <t>II KĀRTAS IEKĀRTAS</t>
  </si>
  <si>
    <t>Horizontālās žalūzijas pakešu logiem aerobikas zālē, ruļļveida žalūzijas. Krāsa LINO Beige (1185x1260mm)</t>
  </si>
  <si>
    <t>Spogulis 1500x2500mm ar aizsargplēves pārklājumu</t>
  </si>
  <si>
    <t>TRENAŽIERU ZĀLES INVENTĀRS</t>
  </si>
  <si>
    <t>Skriešanas trenežienris - 525T Treadmill</t>
  </si>
  <si>
    <t>525AT Total Body Arc trainer</t>
  </si>
  <si>
    <t>Horizontālais velotrenežieris -  525R Recumbent Cycle</t>
  </si>
  <si>
    <t>Airēšanas trenežieris - Concept2 Indoor Rower Model D</t>
  </si>
  <si>
    <t>Kāju spiešanas trenežieris (prone Leg curl)</t>
  </si>
  <si>
    <t>Kāju iztaisnošanas/saliekšanas trenažieris - R2 Leg Extension/Curl</t>
  </si>
  <si>
    <t>Trenažieris spiešanai ar kājām - R2 Leg Press</t>
  </si>
  <si>
    <t>Trenažieris GLUTE</t>
  </si>
  <si>
    <t>Trenažieris Standing Calf</t>
  </si>
  <si>
    <t xml:space="preserve">Vēdera preses trenažieris - R2 Abdominal </t>
  </si>
  <si>
    <t>Trenažieris muguras atliekšanai - R2 Back Extension</t>
  </si>
  <si>
    <t>Trenažieris kāju savēršanai/izvēršanai - R2 Leg Ad/Abductor</t>
  </si>
  <si>
    <t>Trenažieris spiešanai no krūtīm - R2 Multipress</t>
  </si>
  <si>
    <t>Trenažieris krūtīm - R2 Pec Fly Rear</t>
  </si>
  <si>
    <t>Kombinētais plecu krūšu trenažieris - Combination Lat Pull Down Seated Row</t>
  </si>
  <si>
    <t>Smita trenažieris - Smith Machine</t>
  </si>
  <si>
    <t>Raze Half Rack Trenažieris</t>
  </si>
  <si>
    <t>Trenežiera bāze- torņa konstrukcija (Quad Tower)</t>
  </si>
  <si>
    <t>Trenežieris cross bar</t>
  </si>
  <si>
    <t>Trenažieris auklas vilkšanai - Cable Crossover</t>
  </si>
  <si>
    <t xml:space="preserve">Accessory Rack </t>
  </si>
  <si>
    <t>Trenažieris Row</t>
  </si>
  <si>
    <t>Trenažieris mugurai "vilkšana sēdus" (dual handle low Row)</t>
  </si>
  <si>
    <t>Tricepsa vilkšana (triceps Pushdown)</t>
  </si>
  <si>
    <t>Regulējams trošu multifunkcionālais trenažieris (adjustable cable)</t>
  </si>
  <si>
    <t>Trenažieris (Squat press)</t>
  </si>
  <si>
    <t>Haka trenažieris - Olympoic Hack Squat</t>
  </si>
  <si>
    <t>Trenažieris T-bar Row</t>
  </si>
  <si>
    <t xml:space="preserve">Sols spiešanai no krūtīm - Olympic Bench Press </t>
  </si>
  <si>
    <t>Specializēts sols vingrinājuma spiešana guļus ar leņķi uz leju izpildīšanai (Olympic Decline press)</t>
  </si>
  <si>
    <t>Sols ar maināmu leņķi, universālam pielietojumam</t>
  </si>
  <si>
    <t>Pielāgojuma lenķa sols ar augstu izturību (locking dumbbell adjustable bench for use with 19021)</t>
  </si>
  <si>
    <t>Rokas saliekšanas statīvs (Scott Curl)</t>
  </si>
  <si>
    <t>trenažieris bent leg AB Board</t>
  </si>
  <si>
    <t>Sols 45 grādu atliecieniem muguras muskulatūrai (45 Back Extension Bench)</t>
  </si>
  <si>
    <t>Specializēts statīvs pievilkšanai, atspiešanās uz vēdera muskulaturas vingrinajumiem (Dip/Chin/Leg Raise)</t>
  </si>
  <si>
    <t>Statīvs olimpiskajiem svaru diskiem (Weight tree)</t>
  </si>
  <si>
    <t>Sporta paklāji 19mm - Sports Mats 19mm - Black</t>
  </si>
  <si>
    <t xml:space="preserve">Sporta pklāju pakaramais - Sports Mats Hanger </t>
  </si>
  <si>
    <t>Olimpiskais stienis - 7ft Elite Olympic bar (tested to exceed 1600lbs = 750kg)</t>
  </si>
  <si>
    <t>Olimpiskais stienis - 6ft Ultimate Ladies Bar Blue (tested to 1000lbs = 450kg)</t>
  </si>
  <si>
    <t>Svaru drošinātāju pāris, pielāgots stieņiem - Spring Collar</t>
  </si>
  <si>
    <t>Olimpiskais stienis W veida - Steel series Super Curl Bar with bearings</t>
  </si>
  <si>
    <t>Olimpiskā svaru slēdzeņu pāris - Olympic Lock Jaw Collars</t>
  </si>
  <si>
    <t xml:space="preserve">300kg svaru ripu komplekts - 2x25kg / 4x 20,15,5kg / 6x10kg / 8x2,5 un 1,25kg </t>
  </si>
  <si>
    <t>400kg svaru ripu komplekts - 4x25,10.5kg / 6x20,15kg / 8x2,5 un 1,25kg</t>
  </si>
  <si>
    <t>Vertikālais hanteļu statīvs, hantelēm no 1-10 kg, 6 pāriem (Small bell Rack holds 10 pairs)</t>
  </si>
  <si>
    <t>12,5kg-35kg ar 2,5kg intervālu hanteles, 10 pāri</t>
  </si>
  <si>
    <t>37,5kg gumijas hanteles, 1 pāris</t>
  </si>
  <si>
    <t>40kg gumijas hanteles. 1 pāris</t>
  </si>
  <si>
    <t>5 pāru divu līmeņu hanteļu statīvs - 5 pair, 2 tier dumbbel rack with saddles, oval silver frame</t>
  </si>
  <si>
    <t>10 pāru, divu līmeņu dumbbell rack with saddles, oval silver frame</t>
  </si>
  <si>
    <t>Hanteles 1 - 10kg ar viena kg intervālu, 10pāri ar vertikālo hanteļu statīvu</t>
  </si>
  <si>
    <t>Spogulis 1430x2500mm ar aizssargplēves pārklājumu</t>
  </si>
  <si>
    <t>23-līgumc</t>
  </si>
  <si>
    <t>gb.</t>
  </si>
  <si>
    <t>LOGI, STIKLA VITRĪNAS</t>
  </si>
  <si>
    <t>24-līgumc</t>
  </si>
  <si>
    <t>DURVJU AILU APDARES DARBI</t>
  </si>
  <si>
    <t>Durvju kārbas montāža ( durvju kārba ietverta cenā )</t>
  </si>
  <si>
    <t>Durvju aplodas durvīm; montāža</t>
  </si>
  <si>
    <t>26-līgumc</t>
  </si>
  <si>
    <t>Ārējās palodzes, koka palodzes montāža</t>
  </si>
  <si>
    <t>Putas zem iekšējās palodzes; montāža</t>
  </si>
  <si>
    <t>27-līgumc</t>
  </si>
  <si>
    <t xml:space="preserve">Apmeklētāju krāsls SYLWIA sporta zālei </t>
  </si>
  <si>
    <t>Darba Galds BBS1 Treneru telpai Augstums: 775mm Platums: 585mm Garums: 1200mm Krāsa: Tumšs Akācija</t>
  </si>
  <si>
    <t>Drēbju skapis LUH6 treneru telpai</t>
  </si>
  <si>
    <t>Dokumentu plaukts LUH6 treneru telpai</t>
  </si>
  <si>
    <t xml:space="preserve">Elastīgā galda lampa trenera telpai </t>
  </si>
  <si>
    <t>Darba samaksas likme (€/h)</t>
  </si>
  <si>
    <t>13-līgumc</t>
  </si>
  <si>
    <t>Montāžas materiāli</t>
  </si>
  <si>
    <t>08-līgumc</t>
  </si>
  <si>
    <t>05-līgumc</t>
  </si>
  <si>
    <t>Objekta nosaukums</t>
  </si>
  <si>
    <t>Taisnstūrveida gaisa vadu izmēra pāreja250×250/300×250</t>
  </si>
  <si>
    <t>Taisnstūrveida gaisa vadu izmēra pāreja250×250/400×250</t>
  </si>
  <si>
    <t>Taisnstūrveida gaisa vadu izmēra pāreja400×250/500×250</t>
  </si>
  <si>
    <t>Gaisa vadu izmēra pāreja250×250/D250</t>
  </si>
  <si>
    <t>Gaisa vadu izmēra pāreja400×250/D200</t>
  </si>
  <si>
    <t>Gaisa vadu izmēra pāreja D400/250x500</t>
  </si>
  <si>
    <t>Gaisa vadu izmēra pāreja800x500/D400</t>
  </si>
  <si>
    <t>Apaļa gaisa vada noslēgs D100</t>
  </si>
  <si>
    <t>Apaļa gaisa vada noslēgs D200</t>
  </si>
  <si>
    <t>Ventilācijas sistēmas iekārtas</t>
  </si>
  <si>
    <t>Gaisa ieņemšanas reste RIS-800x500</t>
  </si>
  <si>
    <t>Pieplūdes difuzors (vārsts) KPT 100-4-way</t>
  </si>
  <si>
    <t>Nosūces difuzors (vārsts) KSU 160</t>
  </si>
  <si>
    <t>Nosūces difuzors (vārsts) KSU 200</t>
  </si>
  <si>
    <t>Gaisa izmešanas reste RISJ-800x500</t>
  </si>
  <si>
    <t>Droseļvārsts DRU 200</t>
  </si>
  <si>
    <t>Trokšņu slāpētājs SLBU 400 1200 100</t>
  </si>
  <si>
    <t>Ugunsdrošības vārsts ar taisnstūrveida šķērsgriezumu250x500</t>
  </si>
  <si>
    <t>EL II kārta</t>
  </si>
  <si>
    <t>Zemapmetuma sadalne ASS-0.1:</t>
  </si>
  <si>
    <t>Zemapmetuma sadalne ASS-0.2:</t>
  </si>
  <si>
    <t xml:space="preserve">Spēka kabelis ar vara dzīslām ASS-0.1: </t>
  </si>
  <si>
    <t>Spēka kabelis ar vara dzīslām ASS-0.2:</t>
  </si>
  <si>
    <t>Zemapmetuma slēdžu kārba 1v.</t>
  </si>
  <si>
    <t>Rozete 2v ar kārbu montāžai grīdā, vāks</t>
  </si>
  <si>
    <t>Elektrisko radiātoru montāža, ieksaitot visus nepieciešamos darbus un materiālus</t>
  </si>
  <si>
    <t>Radiātoru kājas, stiprinājumi</t>
  </si>
  <si>
    <t>APKURES SISTĒMA A-1</t>
  </si>
  <si>
    <t>PURMO radiators komplektā ar atgaisotāju, korķi un montāžas stiprinājumiem (C 22-400-400)</t>
  </si>
  <si>
    <t>PURMO radiators komplektā ar atgaisotāju, korķi un montāžas stiprinājumiem. (C 22-500-400)</t>
  </si>
  <si>
    <t>PURMO radiators komplektā ar atgaisotāju, korķi un montāžas stiprinājumiem. (C 22-500-600)</t>
  </si>
  <si>
    <t>PURMO radiators komplektā ar atgaisotāju, korķi un montāžas stiprinājumiem. (C 22-500-1000)</t>
  </si>
  <si>
    <t>PURMO radiators komplektā ar atgaisotāju, korķi un montāžas stiprinājumiem. (C 22-500-1100)</t>
  </si>
  <si>
    <t xml:space="preserve">Leņķveida regulēšanas vārsts radiatoru termoregulatoriem </t>
  </si>
  <si>
    <t>Termostata ventiļa galva (koaksiāla)</t>
  </si>
  <si>
    <t>Radiatora leņķveida noslēgvārsts RLV</t>
  </si>
  <si>
    <t>vara cauruļvadi Ø15</t>
  </si>
  <si>
    <t>vara cauruļvadi Ø22</t>
  </si>
  <si>
    <t>vara cauruļvadi Ø28</t>
  </si>
  <si>
    <t>izolācija Armaflex SH 9mm Ø15</t>
  </si>
  <si>
    <t>Balansējošais vārsts STAND -15</t>
  </si>
  <si>
    <t>Lodveida vārsts DN20</t>
  </si>
  <si>
    <t>Automatiskais atgaisotājs DN15</t>
  </si>
  <si>
    <t>Administratīvo/strādnieku sadzīves telpu/ inventāra noliktavas/ uzstādīšana/aizvākšana</t>
  </si>
  <si>
    <t>Mobīlās BIO tualetes uzstādīšana/novākšana</t>
  </si>
  <si>
    <t>Zemējuma vada montāža, ieskaitot visus nepieciešamos darbus un materiālus</t>
  </si>
  <si>
    <t>Zemējuma vads (dzelteni-zaļš) Cu 1x16mm</t>
  </si>
  <si>
    <t>Zemējuma vads (dzelteni-zaļš) Cu 1x6mm</t>
  </si>
  <si>
    <t>Nodošanas dokumentācijas sagatavošana</t>
  </si>
  <si>
    <t>Betona grīdas virsmas līdzināšana un slīpēšana</t>
  </si>
  <si>
    <t>DURVIS</t>
  </si>
  <si>
    <t>Loga iznesamie profili, tam nepieciešamie palīgmateriāli un iestrādes materiāli (izmēri pēc ražotāja norādījumiem). Piemēram konsoles JB-DK no SFS-intect (vai analogs) montāža</t>
  </si>
  <si>
    <t>Metāla stūra profila (pa logu un stikla fasāžu ailu augšu un sāniem), montāža</t>
  </si>
  <si>
    <t>Elastīgās starplikas- putupolistirola montāža</t>
  </si>
  <si>
    <t>Koka līste 30x40 mm riģipša stiprināšanas montāža</t>
  </si>
  <si>
    <t>Iekšējās apdares (riģipša) gruntēšana, atbilstoši ražotāja norādījumiem</t>
  </si>
  <si>
    <t>Iekšējās apdares (gruntēta riģipša) špaktelēšana un krāsošana, atbilstoši ražotāja norādījumiem</t>
  </si>
  <si>
    <t>Noblīvejuma lentes montāža (PROCLIMA CONTEGAPV vai analogs 150mm) montāža</t>
  </si>
  <si>
    <t>DEMONTĀŽAS DARBI</t>
  </si>
  <si>
    <t>Demontējamas durvis</t>
  </si>
  <si>
    <t>Demontējami tualetes podi</t>
  </si>
  <si>
    <t>Demontējamas izlietnes</t>
  </si>
  <si>
    <t xml:space="preserve">Demontējamas dušas </t>
  </si>
  <si>
    <t>Demontējama flīžu virsma sienām</t>
  </si>
  <si>
    <t>Piekārto griestu demontāža</t>
  </si>
  <si>
    <t>Lente DIHTBANT 2000S (vai ekvivalenta) sienu un grīdu savienojumā pielīmēta ar AQUAFIN – 2K (vai ekvivalenta)</t>
  </si>
  <si>
    <t>Hidroizolācija, elastīga, SCHOMBURG (vai ekvivalenta) 2 kārtās, kopējais biezums 2mm</t>
  </si>
  <si>
    <t xml:space="preserve">GRIESTU līdzināšana, špaktelēšana un slīpēšana - špakteļmasa KNAUF MP-75 (vai ekvivalents) </t>
  </si>
  <si>
    <t>Stiprinājumi, skrūves, leņki u.c.</t>
  </si>
  <si>
    <t>SANMEZGLU IEKĀRTAS</t>
  </si>
  <si>
    <t>LOGU AILU APDARES DARBI</t>
  </si>
  <si>
    <t>Iekšējās palodzes koka, montāža</t>
  </si>
  <si>
    <t>Kabelis NYY-J 5x4</t>
  </si>
  <si>
    <t>Kabelis NYY-J 3x2.5</t>
  </si>
  <si>
    <t>Kabelis NYY-J 3x1.5</t>
  </si>
  <si>
    <t>PVC caurules ar vidēju mehānisko izturību (320 N/5cm):</t>
  </si>
  <si>
    <t xml:space="preserve">PVC gofrēta aizsargcaurule d32mm </t>
  </si>
  <si>
    <t xml:space="preserve">PVC gofrēta aizsargcaurule d25mm  </t>
  </si>
  <si>
    <t xml:space="preserve">PVC gofrēta aizsargcaurule d16mm  </t>
  </si>
  <si>
    <t>Zemapmetuma slēdzis 1p. IP20</t>
  </si>
  <si>
    <t>Zemapmetuma slēdzis 1p. IP44</t>
  </si>
  <si>
    <t>Zemapmetuma pārslēdzis IP20</t>
  </si>
  <si>
    <t>Slēdža rāmītis 1v.</t>
  </si>
  <si>
    <t>Zemapmetuma rozete 1v, kārba, rāmis IP20</t>
  </si>
  <si>
    <t>Zemapmetuma rozete 2v, kārba, rāmis IP20</t>
  </si>
  <si>
    <t>Ievadkabeļu galu apdaru EPKT 0015</t>
  </si>
  <si>
    <t>Apg. ķermenis ar akumaltora bat. C-Line B LED6000-840 44W IP20</t>
  </si>
  <si>
    <t xml:space="preserve">Apgaismes ķermenis C-Line B LED6000-840 44W IP20 </t>
  </si>
  <si>
    <t>Apg. ķermenis ar akumaltora bat. MLD-28S/g LED IP40</t>
  </si>
  <si>
    <t>Personāla apmācība</t>
  </si>
  <si>
    <t>Adrešu dūmu detektora montāža</t>
  </si>
  <si>
    <t>Adrešu dūmu detektors</t>
  </si>
  <si>
    <t>Vadības modulis</t>
  </si>
  <si>
    <t>Ugunsdroša kabeļa montāža</t>
  </si>
  <si>
    <t>Ugunsdrošs ekranēts kabelis E30 JE-H(St)H-FE 1x2x0.8</t>
  </si>
  <si>
    <t>Kabeļa ievilkšana PVC aizsargcaurulē</t>
  </si>
  <si>
    <t>Ugunsdrošās putas, blīvējums</t>
  </si>
  <si>
    <t>Montāžas palīgmateriāli</t>
  </si>
  <si>
    <t>Sistēmas programmēšana, savienošana ar ventilācijas,dūmu un hidrantu sistēmām, testēšana, palaišana,</t>
  </si>
  <si>
    <t>Darba vietas sakopšana</t>
  </si>
  <si>
    <t>Papilddarbi</t>
  </si>
  <si>
    <t>Svirslēdzis 3p. 32A</t>
  </si>
  <si>
    <t>Automātslēdzis 1p. C10A</t>
  </si>
  <si>
    <t>Svirslēdzis 3p. 50A</t>
  </si>
  <si>
    <t>Automātsl. ar noplūdes aizsardz. 2p. B6A/30mA</t>
  </si>
  <si>
    <t>Kabelis NYY-J 5x10</t>
  </si>
  <si>
    <t>Zemapmetuma dubultslēdzis 2p. IP20</t>
  </si>
  <si>
    <t>Zemapmetuma rozete 1v, kārba, rāmis IP44</t>
  </si>
  <si>
    <t>Zemapmetuma rozete 4v, kārba, rāmis IP20</t>
  </si>
  <si>
    <t>Elektriskais radiātors 800W NP 08 KDT S</t>
  </si>
  <si>
    <t>Apgaismes ķermenis 7402N/1XTR40 E 40W IP40</t>
  </si>
  <si>
    <t>Apg. ķermenis ar akumaltora bat. Belviso C2 600 CDP LED3900nw ETDD 32W IP20</t>
  </si>
  <si>
    <t xml:space="preserve">Apgaismes ķermenis Belviso C2 600 CDP LED3900nw ETDD 32W IP20 </t>
  </si>
  <si>
    <r>
      <t>Apgaismes ķermenis Dace WD3 2TR22/40 E 71W IP50 termoizturīgs t.125</t>
    </r>
    <r>
      <rPr>
        <sz val="8"/>
        <rFont val="Times New Roman"/>
        <family val="1"/>
      </rPr>
      <t>º</t>
    </r>
    <r>
      <rPr>
        <sz val="8"/>
        <rFont val="Arial"/>
        <family val="2"/>
      </rPr>
      <t>C</t>
    </r>
  </si>
  <si>
    <t>Automātslēdzis 3p. B16A</t>
  </si>
  <si>
    <t>Zemapmetuma sadalne ASS-0.3:</t>
  </si>
  <si>
    <t>Svirslēdzis 3p. 16A</t>
  </si>
  <si>
    <t xml:space="preserve">Spēka kabelis ar vara dzīslām ASS-0.3: </t>
  </si>
  <si>
    <t>Kabelis NHXH-J E30 3x1.5</t>
  </si>
  <si>
    <t xml:space="preserve">Spēka kabelis ar vara dzīslām ventilācijas iekārtu kontroles panelim: </t>
  </si>
  <si>
    <t>Kabelis NHXHJ 3x1.5</t>
  </si>
  <si>
    <t>Zemapmetuma sadalnes korpuss IP40</t>
  </si>
  <si>
    <t>Slēdzene</t>
  </si>
  <si>
    <t>Zemapmetuma sadalnes korpuss IP30</t>
  </si>
  <si>
    <t>Sadalnes durvis</t>
  </si>
  <si>
    <t>Nosegvāks</t>
  </si>
  <si>
    <t>Kontaktors 230V, In=16A</t>
  </si>
  <si>
    <t>Kabelis E30 NHXHJ 5x2.5</t>
  </si>
  <si>
    <t>Kabeļu stiprinājumi, E30 stiptinājumi un montāžas materiāli</t>
  </si>
  <si>
    <t>Kabelis NHXH-J E30 3x1.5 uz UAS</t>
  </si>
  <si>
    <t>NH-00 80A</t>
  </si>
  <si>
    <t>Durvju atveršanas mehānismi komplekta ar vadības bloku, instalāciju, montāžas elementiem</t>
  </si>
  <si>
    <t>Logu atveršanas mehānismi komplekta ar vadības bloku</t>
  </si>
  <si>
    <t>Apmešana ar ģipša mašīnapmetumu</t>
  </si>
  <si>
    <t xml:space="preserve"> Iekšējie  tīkli - sadzīves ūdensapgāde</t>
  </si>
  <si>
    <t>Daudzslāņu kompozītcaurule PE-Xc/AL/PE PN10 ar stiprinājumiem un veidgabaliem PPSU, piemēram, "WAVIN Tigris K1"  DN15 (20x2,25) vai ekvivalents, montāža</t>
  </si>
  <si>
    <t>Pretkondensāta izolācija min 19 mm - porgumija - plastmasas caurulei DN15 (piemēram "ARMAFLEX"), montāža</t>
  </si>
  <si>
    <t>Noslēgarmatūra - lodveida ventīlis ar saskrūvi DN15, montāža</t>
  </si>
  <si>
    <t>Pieslēgums pie esoša ūdensvada ieskaitot visus nepieciešamos darbus un materiālus</t>
  </si>
  <si>
    <t>Ugunsdrošās putas vai lenta</t>
  </si>
  <si>
    <t>Savienojumi, pakojums u.c. nepieciešamie materiāli</t>
  </si>
  <si>
    <t>Palīgmateriāli montāžai</t>
  </si>
  <si>
    <t>Citi neuzskaitītie materiāli</t>
  </si>
  <si>
    <t>Izolācija plastmasas caurulei DN15 no akmens vatesčaulas (piemēram "Paroc"AE) ar polivinilhlorīda pārklājumu δ = 20mm, montāža</t>
  </si>
  <si>
    <t>K1 - saimnieciskā notekūdeņu kanalizācija</t>
  </si>
  <si>
    <t xml:space="preserve">PE spiedvada kanalizācijas caurule Ø32, ar veidgabaliem, stiprinājumiem un Armacell pretkondensātizolāciju 9mm; tās montāža </t>
  </si>
  <si>
    <t>PVC-U OPTIMA  kanalizācijas caurules ar veidgabaliem un stiprinājumiem Ø50x3.0. (piemēram, "Wavin" vai ekvivalents), montāža</t>
  </si>
  <si>
    <t>PVC-U OPTIMA kanalizācijas caurules ar veidgabaliem un stiprinājumiem Ø110x3,2. (piemēram, "Wavin" vai ekvivalents), montāža</t>
  </si>
  <si>
    <t>JAUNASMŪRĒTAS SIENAS IZVEIDOŠANA</t>
  </si>
  <si>
    <t>03-līgumc</t>
  </si>
  <si>
    <t>Betona izlīdzinošais slānis 50mm biezumā (būvniecības laikā precizēt izlīdzinošo slāņu biezumus, lai starp telpām neveidotos sliekšņi)</t>
  </si>
  <si>
    <t>Šuvju vietu metināšana ar atbilstošu toņa diegu</t>
  </si>
  <si>
    <t>Terket līme linoleja ieklāšanai</t>
  </si>
  <si>
    <t>Tvaika izolācijas ieklāšana</t>
  </si>
  <si>
    <r>
      <t>Sienu krāsošana</t>
    </r>
    <r>
      <rPr>
        <sz val="8"/>
        <rFont val="Arial"/>
        <family val="2"/>
      </rPr>
      <t xml:space="preserve"> - Matēts akrila krāsojums: no  Knauf kataloga tonis C3194 vai ekvivalens</t>
    </r>
  </si>
  <si>
    <r>
      <t>Griestu krāsošana</t>
    </r>
    <r>
      <rPr>
        <sz val="8"/>
        <rFont val="Arial"/>
        <family val="2"/>
      </rPr>
      <t xml:space="preserve"> -</t>
    </r>
    <r>
      <rPr>
        <sz val="8"/>
        <rFont val="Arial"/>
        <family val="2"/>
      </rPr>
      <t xml:space="preserve"> ar baltu ūdens emulsijas krāsu.Tonis: C3224 no Knauf kataloga  (vai ekvivalents) </t>
    </r>
  </si>
  <si>
    <t>Dūmu nosūces ventilators, DN-1, THT-40-2T-1,5-F-400, Q=4080m3/h, 469Pa SODECA</t>
  </si>
  <si>
    <t xml:space="preserve">Frekvenču pārveidotājs </t>
  </si>
  <si>
    <t>Motors noslēgvārstam BE230 Belimo</t>
  </si>
  <si>
    <t>Noslēgvārsts600x300</t>
  </si>
  <si>
    <t>Noslēgvārsts300x200</t>
  </si>
  <si>
    <t>Ugunsdrošs gaisa vads 1300x500</t>
  </si>
  <si>
    <t>Ugunsdrošs gaisa vads 600x300</t>
  </si>
  <si>
    <t>Cinkota skārda gala noslēgs500x200</t>
  </si>
  <si>
    <t>Kanatinais cinkotā skārda gaisa vads 0,7mm400x300</t>
  </si>
  <si>
    <t>Kanatinais cinkotā skārda gaisa vads 0,7mm500x200</t>
  </si>
  <si>
    <t>Kanatinais cinkotā skārda gaisa vads 0,7mm300x200</t>
  </si>
  <si>
    <t>Vītais cinkotais skārda gaisa vads 0,7mm D500</t>
  </si>
  <si>
    <t>Āra metāla reste, krāsota fasādes krāsā1300x500</t>
  </si>
  <si>
    <t>Dūmu nosūces, nosūces reste, metāla D500</t>
  </si>
  <si>
    <t>Dūmu nosūces reste500x200</t>
  </si>
  <si>
    <t>Pieplūdes reste gaisa kompensācijai2000x600</t>
  </si>
  <si>
    <t>Pieslēgums sedls300x200</t>
  </si>
  <si>
    <t>Pieslēgums sedls400x300</t>
  </si>
  <si>
    <t>Cinkota skārda pāreja400x300  &gt; 300x200</t>
  </si>
  <si>
    <t>Ugunsdroša gaisa vada pāreja1300x500 &gt; 600x300</t>
  </si>
  <si>
    <t>Cinkota skārda līknis, 90 grādi600x300</t>
  </si>
  <si>
    <t>Cinkota skārda līknis, 90 grādi300x200</t>
  </si>
  <si>
    <t>Cinkota skārda līknis, 45 grādi400x300</t>
  </si>
  <si>
    <t>Cinkota skārda līknis, 45 grādi300x200</t>
  </si>
  <si>
    <t>Isover U Protect 4.0 Alu wired mat95mm</t>
  </si>
  <si>
    <r>
      <t>m</t>
    </r>
    <r>
      <rPr>
        <vertAlign val="superscript"/>
        <sz val="8"/>
        <color indexed="8"/>
        <rFont val="Arial"/>
        <family val="2"/>
      </rPr>
      <t>2</t>
    </r>
  </si>
  <si>
    <t>Akmensvates izilācija ar follija pārklājumu100mm</t>
  </si>
  <si>
    <t>Skārda apšuvums0,5mm</t>
  </si>
  <si>
    <t>Izolācijas stiprinājuma palīgmateriāli</t>
  </si>
  <si>
    <t>Elektroinstalācijas un automātikas apsaiste</t>
  </si>
  <si>
    <t xml:space="preserve"> Iekšējie  tīkli - KARSTAIS ŪDENS</t>
  </si>
  <si>
    <t>kpl.</t>
  </si>
  <si>
    <t>DOP II kārta</t>
  </si>
  <si>
    <t>Tērauda sija un to montāža IPE 160</t>
  </si>
  <si>
    <t>Tērauda plāksne (100x100x10mm) un tās montāža</t>
  </si>
  <si>
    <t>Kvadrātcaurule 80x80x4mm un tās montāža</t>
  </si>
  <si>
    <t>ķīmiskais enkurs Hilti HY200 M16 un to montāža</t>
  </si>
  <si>
    <t>M16 un to montāža</t>
  </si>
  <si>
    <t>Izlīdzināt betona grīdu</t>
  </si>
  <si>
    <t>AR II kārta</t>
  </si>
  <si>
    <t>Demontējama koka apdares virsma</t>
  </si>
  <si>
    <t>Demontējama plastikāta paneļu sienu apdare</t>
  </si>
  <si>
    <t>Demontējama rīģipša konstrukcija</t>
  </si>
  <si>
    <t>Demontējamas grīdas konstrukcijas ( līdz betonam, ieskaitot betona kārtas demontāžu, lai neveidotot slieksnis starp atjaunojamo daļu, precizēt uz voietas būvniecības laikā)</t>
  </si>
  <si>
    <t>Esošo iekārtu demontāža un nogādāšana pasūtītājam</t>
  </si>
  <si>
    <t>Esošās sienas demontāža</t>
  </si>
  <si>
    <t>Koka griestu apdares demontāža</t>
  </si>
  <si>
    <t>Fibo bloku mūra izveidošana</t>
  </si>
  <si>
    <r>
      <t>m</t>
    </r>
    <r>
      <rPr>
        <vertAlign val="superscript"/>
        <sz val="8"/>
        <rFont val="Arial"/>
        <family val="2"/>
      </rPr>
      <t>3</t>
    </r>
  </si>
  <si>
    <t>Telpa Nr.0.1</t>
  </si>
  <si>
    <t>Siltumizolācija PAROC GRS20 80mm vai ekvivalents</t>
  </si>
  <si>
    <r>
      <t>GRĪDAS seguma montāža</t>
    </r>
    <r>
      <rPr>
        <sz val="8"/>
        <rFont val="Arial"/>
        <family val="2"/>
      </rPr>
      <t xml:space="preserve">- </t>
    </r>
    <r>
      <rPr>
        <i/>
        <sz val="8"/>
        <rFont val="Arial"/>
        <family val="2"/>
      </rPr>
      <t xml:space="preserve">Tarkett </t>
    </r>
    <r>
      <rPr>
        <sz val="8"/>
        <rFont val="Arial"/>
        <family val="2"/>
      </rPr>
      <t>linolejs, modelis iD Inspiration Loose-Lay Krāsa: Delicate Wood White</t>
    </r>
  </si>
  <si>
    <r>
      <t>GRĪDAS seguma montāža</t>
    </r>
    <r>
      <rPr>
        <sz val="8"/>
        <rFont val="Arial"/>
        <family val="2"/>
      </rPr>
      <t xml:space="preserve">- </t>
    </r>
    <r>
      <rPr>
        <i/>
        <sz val="8"/>
        <rFont val="Arial"/>
        <family val="2"/>
      </rPr>
      <t xml:space="preserve">Tarkett </t>
    </r>
    <r>
      <rPr>
        <sz val="8"/>
        <rFont val="Arial"/>
        <family val="2"/>
      </rPr>
      <t>linolejs, modelis iD Inspiration Loose-Lay Krāsa: Delicate Wood Grege</t>
    </r>
  </si>
  <si>
    <r>
      <t>GRĪDAS seguma montāža</t>
    </r>
    <r>
      <rPr>
        <sz val="8"/>
        <rFont val="Arial"/>
        <family val="2"/>
      </rPr>
      <t xml:space="preserve">- </t>
    </r>
    <r>
      <rPr>
        <i/>
        <sz val="8"/>
        <rFont val="Arial"/>
        <family val="2"/>
      </rPr>
      <t xml:space="preserve">Tarkett </t>
    </r>
    <r>
      <rPr>
        <sz val="8"/>
        <rFont val="Arial"/>
        <family val="2"/>
      </rPr>
      <t>linolejs, modelis iD Inspiration Loose-Lay Krāsa: Elegant Oak Beige</t>
    </r>
  </si>
  <si>
    <r>
      <t>GRĪDLĪSTES montāža</t>
    </r>
    <r>
      <rPr>
        <sz val="8"/>
        <rFont val="Arial"/>
        <family val="2"/>
      </rPr>
      <t>- Koka grīdlīstes vai tarkett piedavātās grīdlistes</t>
    </r>
  </si>
  <si>
    <r>
      <t>Sienu (kolonu)  krāsošana</t>
    </r>
    <r>
      <rPr>
        <sz val="8"/>
        <rFont val="Arial"/>
        <family val="2"/>
      </rPr>
      <t xml:space="preserve"> - Matēts akrila krāsojums: no  Knauf kataloga tonis C3194 vai ekvivalens</t>
    </r>
  </si>
  <si>
    <t>Telpa Nr.0.2</t>
  </si>
  <si>
    <r>
      <t>Sienu (kolonu) krāsošana</t>
    </r>
    <r>
      <rPr>
        <sz val="8"/>
        <rFont val="Arial"/>
        <family val="2"/>
      </rPr>
      <t xml:space="preserve"> - Matēts akrila krāsojums: no  Knauf kataloga tonis C3194 vai ekvivalens</t>
    </r>
  </si>
  <si>
    <t>Rīģipša apdares izveidošana ieskaitot montāžas profilus un stiprinājumus</t>
  </si>
  <si>
    <t>Telpa Nr.0.3</t>
  </si>
  <si>
    <t>Telpa Nr.0.4</t>
  </si>
  <si>
    <t>Telpa Nr.0.5</t>
  </si>
  <si>
    <t>Telpa Nr.0.6</t>
  </si>
  <si>
    <t>Telpa Nr.0.7</t>
  </si>
  <si>
    <r>
      <t>GRĪDAS seguma montāža</t>
    </r>
    <r>
      <rPr>
        <sz val="8"/>
        <rFont val="Arial"/>
        <family val="2"/>
      </rPr>
      <t xml:space="preserve">- </t>
    </r>
    <r>
      <rPr>
        <i/>
        <sz val="8"/>
        <rFont val="Arial"/>
        <family val="2"/>
      </rPr>
      <t xml:space="preserve">Tarkett linolejs, modelis Acczent Evolution, krāsa: Draft  (vai ekvivalents) </t>
    </r>
  </si>
  <si>
    <r>
      <t>Sienu (kolonu) krāsošana</t>
    </r>
    <r>
      <rPr>
        <sz val="8"/>
        <rFont val="Arial"/>
        <family val="2"/>
      </rPr>
      <t xml:space="preserve"> - Matēts akrila krāsojums: no  Knauf kataloga tonis C3351 vai ekvivalens</t>
    </r>
  </si>
  <si>
    <t>Telpa Nr.0.8</t>
  </si>
  <si>
    <t>Telpa Nr.0.9</t>
  </si>
  <si>
    <t>Telpa Nr.0.10</t>
  </si>
  <si>
    <r>
      <t>GRĪDAS seguma montāža</t>
    </r>
    <r>
      <rPr>
        <sz val="8"/>
        <rFont val="Arial"/>
        <family val="2"/>
      </rPr>
      <t xml:space="preserve">- </t>
    </r>
    <r>
      <rPr>
        <i/>
        <sz val="8"/>
        <rFont val="Arial"/>
        <family val="2"/>
      </rPr>
      <t>Tarkett linolejs, modelis Acczent Evolution, krāsa: 4611008</t>
    </r>
  </si>
  <si>
    <r>
      <t>GRĪDAS seguma montāža</t>
    </r>
    <r>
      <rPr>
        <sz val="8"/>
        <rFont val="Arial"/>
        <family val="2"/>
      </rPr>
      <t xml:space="preserve">- </t>
    </r>
    <r>
      <rPr>
        <i/>
        <sz val="8"/>
        <rFont val="Arial"/>
        <family val="2"/>
      </rPr>
      <t>Tarkett linolejs, modelis Acczent Evolution, krāsa: 4611006</t>
    </r>
  </si>
  <si>
    <t>Telpa Nr.0.11</t>
  </si>
  <si>
    <t>Telpa Nr.0.12</t>
  </si>
  <si>
    <t>Telpa Nr.0.13</t>
  </si>
  <si>
    <t>flīžu šuvju aizpildītāj java Knauf Fugenbund vai analogs; Patēriņš - 0,4 kg/m2</t>
  </si>
  <si>
    <t>Hidroizolācija Vincent Latexgrunt vai Knauf Flachendicht vai ekvivalents 3 kārtās</t>
  </si>
  <si>
    <r>
      <t>Sienu krāsošana</t>
    </r>
    <r>
      <rPr>
        <sz val="8"/>
        <rFont val="Arial"/>
        <family val="2"/>
      </rPr>
      <t xml:space="preserve"> - ar pelējuma sēni noārdošu krāsu. </t>
    </r>
  </si>
  <si>
    <r>
      <t xml:space="preserve">Sienu flīzēšana Modelis: </t>
    </r>
    <r>
      <rPr>
        <i/>
        <sz val="8"/>
        <rFont val="Arial"/>
        <family val="2"/>
      </rPr>
      <t>Rako Color One</t>
    </r>
    <r>
      <rPr>
        <sz val="8"/>
        <rFont val="Arial"/>
        <family val="2"/>
      </rPr>
      <t>, Krāsa: RAL 0607050</t>
    </r>
  </si>
  <si>
    <r>
      <t xml:space="preserve">Sienu flīzēšana Modelis: </t>
    </r>
    <r>
      <rPr>
        <i/>
        <sz val="8"/>
        <rFont val="Arial"/>
        <family val="2"/>
      </rPr>
      <t>Rako Color One</t>
    </r>
    <r>
      <rPr>
        <sz val="8"/>
        <rFont val="Arial"/>
        <family val="2"/>
      </rPr>
      <t>, Krāsa: RAL 0858070</t>
    </r>
  </si>
  <si>
    <t>Telpa Nr.0.14</t>
  </si>
  <si>
    <t>Telpa Nr.0.15</t>
  </si>
  <si>
    <t>Telpa Nr.0.16</t>
  </si>
  <si>
    <t>Sienu apšūšana ar A klases liepas koka dēlīšiem, šķērsgriezuma izmēri 65x15mm, kas apstrādāti ar dabīgu, karsētu lineļļu divās kārtās</t>
  </si>
  <si>
    <t>Pirts lāvas montāža no A klases liepas koka konstrukcijas, kas apstrādāta ar dabīgu, karsētu lineļļu divās kārtās. Materiālu daudzumu precizēt būvniecības gaitā, ieskaitot stiprinājumus</t>
  </si>
  <si>
    <t>Uz grīdas brīvi stāvošas koka restes montāža no A klases liepas koka konstrukcijas, kas apstrādāta ar dabīgu, karsētu lineļļu divās kārtās, materiālu daudzumu precizēt būvniecības gaitā</t>
  </si>
  <si>
    <t>Telpa Nr.0.17</t>
  </si>
  <si>
    <t>Koka latas 20x50mm ar soli 400mm un montāža</t>
  </si>
  <si>
    <t>OSB saplāksnis 22mm un tā montāža</t>
  </si>
  <si>
    <t>PVC aizsargcaurule ar veidgabaliem un EI montāžas materiāliem d20</t>
  </si>
  <si>
    <t>Vadības moduļu montāža</t>
  </si>
  <si>
    <t>Detektoru, vadības modūļu marķējums</t>
  </si>
  <si>
    <t>Elektroinstalācijas un elektroinstalācijas sasaiste</t>
  </si>
  <si>
    <t>Adrešu vadības modulis</t>
  </si>
  <si>
    <t>Ugunsdrošs ekranēts kabelis E30</t>
  </si>
  <si>
    <t xml:space="preserve">PVC aizsargcaurule </t>
  </si>
  <si>
    <t>Detektoru, vadības moduļu marķējums</t>
  </si>
  <si>
    <t xml:space="preserve">Betona grunts izklāšana. Sakret UG (vai ekvivalents). Patēriņš 150ml uz 1 m2  </t>
  </si>
  <si>
    <t>04-līgumc</t>
  </si>
  <si>
    <r>
      <t>GRĪDAS seguma montāža</t>
    </r>
    <r>
      <rPr>
        <sz val="8"/>
        <rFont val="Arial"/>
        <family val="2"/>
      </rPr>
      <t>- Grīdas flīzēšana ar Rako Colour Two flīzēm R10/B krāsa  RAL 0508010 vai ekvivalents</t>
    </r>
  </si>
  <si>
    <r>
      <t>GRĪDAS seguma montāža</t>
    </r>
    <r>
      <rPr>
        <sz val="8"/>
        <rFont val="Arial"/>
        <family val="2"/>
      </rPr>
      <t>- Grīdas flīzēšana ar Rako Colour Two flīzēm R10/B krāsa  RAL 0607020 vai ekvivalents</t>
    </r>
  </si>
  <si>
    <t>Keramisko grīdu flīžu šuvošana</t>
  </si>
  <si>
    <t xml:space="preserve">Sienu līdzināšana, tīrīšana, špaktelēšana, slīpēšana: špakteļmasa KNAUF MP-75 (vai ekvivalents) </t>
  </si>
  <si>
    <r>
      <t xml:space="preserve">Sienu flīzēšana Modelis: </t>
    </r>
    <r>
      <rPr>
        <i/>
        <sz val="8"/>
        <rFont val="Arial"/>
        <family val="2"/>
      </rPr>
      <t>Rako Color One</t>
    </r>
    <r>
      <rPr>
        <sz val="8"/>
        <rFont val="Arial"/>
        <family val="2"/>
      </rPr>
      <t>, Krāsa: RAL 0958070</t>
    </r>
  </si>
  <si>
    <r>
      <t xml:space="preserve">Sienu flīzēšana Modelis: </t>
    </r>
    <r>
      <rPr>
        <i/>
        <sz val="8"/>
        <rFont val="Arial"/>
        <family val="2"/>
      </rPr>
      <t>Rako Color One</t>
    </r>
    <r>
      <rPr>
        <sz val="8"/>
        <rFont val="Arial"/>
        <family val="2"/>
      </rPr>
      <t>, Krāsa: RAL 1306050</t>
    </r>
  </si>
  <si>
    <t>Ūdensizturīga flīžu līme Sakret FK C1 (vai ekvivalenta); Iestrādājot ar zobķelli 6x6. Patēriņš 2,7 kg uz m2</t>
  </si>
  <si>
    <t>Flīžu šuvošana</t>
  </si>
  <si>
    <t>07-līgumc</t>
  </si>
  <si>
    <t>09-līgumc</t>
  </si>
  <si>
    <t>11-līgumc</t>
  </si>
  <si>
    <t>12-līgumc</t>
  </si>
  <si>
    <r>
      <t>m</t>
    </r>
    <r>
      <rPr>
        <vertAlign val="superscript"/>
        <sz val="8"/>
        <rFont val="Arial"/>
        <family val="2"/>
      </rPr>
      <t>2</t>
    </r>
  </si>
  <si>
    <t>15-līgumc</t>
  </si>
  <si>
    <t>Kanalizācijas ūdens savākšanas iekārta HiSewlift 3-15, piemēram Wilo vai ekvivalents, montāža</t>
  </si>
  <si>
    <t>PN01 (ĀPN02) - Gaisa apstrādes iekārta (pagrabstāvs)</t>
  </si>
  <si>
    <t>Gaisa apstrādes iekārta, nokomplektēta ar:- 2 ventilatoriem ar frekveņču pārveidotājiem;- plākšņu šķērsplūsmas siltummaini;- filtru gaisa pieplūdē - F7;- filtru gaisa nosūcē - M5;- 2 atsevišķi stāvošiem noslēgvārstiem ar piedziņu;- elektrisko priekšsildīšanas kaloriferi; - temperatūras un spiediena devējiem, vadības automātiku RCA-20; P-2600m³/h; N-2600m³/h (komponentes skat. pielikumā Nr.1)</t>
  </si>
  <si>
    <t>Galvanizētā skārda taisnstūrveida gaisa vadi250×250</t>
  </si>
  <si>
    <t>Galvanizētā skārda taisnstūrveida gaisa vadi300×250</t>
  </si>
  <si>
    <t>Galvanizētā skārda taisnstūrveida gaisa vadi400×250</t>
  </si>
  <si>
    <t>Galvanizētā skārda taisnstūrveida gaisa vadi500×250</t>
  </si>
  <si>
    <t>Galvanizētā skārda taisnstūrveida gaisa vadi800×500</t>
  </si>
  <si>
    <t>Apaļo gaisa vadu līkums 45° D100</t>
  </si>
  <si>
    <t>Apaļo gaisa vadu līkums 45° D200</t>
  </si>
  <si>
    <t>Apaļo gaisa vadu līkums 90° D400</t>
  </si>
  <si>
    <t>Taisnstūrveida gaisa vadu līkums 90°250×500</t>
  </si>
  <si>
    <t>Taisnstūrveida gaisa vadu līkums 90°400×250</t>
  </si>
  <si>
    <t>Taisnstūrveida gaisa vadu līkums 90°500×250</t>
  </si>
  <si>
    <t>Taisnstūrveida gaisa vadu līkums 90°800x500</t>
  </si>
  <si>
    <t>Taisnstūrveida gaisa vadu līkums 90°500x800</t>
  </si>
  <si>
    <t>Apaļo gaisa vadu T-veida atzars 90° D200/D200/D200</t>
  </si>
  <si>
    <t>Apaļo gaisa vadu T-veida atzars 90° D250/D250/D125</t>
  </si>
  <si>
    <t>Apaļo gaisa vadu T-veida atzars 90° D250/D250/D160</t>
  </si>
  <si>
    <t>Taisnstūrveida gaisa vadu T-veida atzars 90°400×250/400×250/300×250</t>
  </si>
  <si>
    <t>Gaisa vadu T-veida atzars 90°250×250/250×250/D200</t>
  </si>
  <si>
    <t>Gaisa vadu T-veida atzars 90°400×250/400×250/D160</t>
  </si>
  <si>
    <t>Gaisa vadu T-veida atzars 90°400×250/400×250/D200</t>
  </si>
  <si>
    <t>Gaisa vadu T-veida atzars 90°500×250/500×250/D100</t>
  </si>
  <si>
    <t>Gaisa vadu T-veida atzars 90°500×250/500×250/D125</t>
  </si>
  <si>
    <t>Gaisa vadu T-veida atzars 90°500×250/500×250/D160</t>
  </si>
  <si>
    <t>Gaisa vadu T-veida atzars 90°500×250/500×250/D200</t>
  </si>
  <si>
    <t>Gaisa vadu T-veida atzars 90° D250/D250/250x250</t>
  </si>
  <si>
    <t>Apaļo gaisa vadu diametra pāreja D200/D125</t>
  </si>
  <si>
    <t>Apaļo gaisa vadu diametra pāreja D250/D160</t>
  </si>
  <si>
    <t>Ventilācijas vadības paneļis komplektā ar instalāciju un iekārtam, montāža, pieslēgšana, palaišana un UPS bloka montāžu.</t>
  </si>
  <si>
    <t>3 fāžu UPS bloks komplektā ar instalāciju un iekārtam, montāža, pieslēgšana, palaišana</t>
  </si>
  <si>
    <t>Pretuguns apstrāde nodrošinot REI 120</t>
  </si>
  <si>
    <t xml:space="preserve"> </t>
  </si>
  <si>
    <t>Rozešu montāža, ieksaitot visus nepieciešamos darbus un materiālus</t>
  </si>
  <si>
    <t>Ievadkabeļu galu apdaru montāža, ieskaitot visus nepieciešamos darbus un materiālus</t>
  </si>
  <si>
    <t>Gaismekļu montāža pie griestiem (griestos), pie sienas, ieskaitot visus nepieciešamos darbus un materiālus</t>
  </si>
  <si>
    <t>Drošinatāju montāža esošaja sadalnē</t>
  </si>
  <si>
    <t>Esošas elektroinstalācijas demontāža</t>
  </si>
  <si>
    <t>Esošās elektroiekārtas (rozetes, slēdžus, gaismekļus, sadalnes) demontāža</t>
  </si>
  <si>
    <t>Mērījumu veikšana</t>
  </si>
  <si>
    <t>`</t>
  </si>
  <si>
    <t>m²</t>
  </si>
  <si>
    <t>Koka grīdlīstes montāža</t>
  </si>
  <si>
    <t>Keramikas flīžu grīdlīste</t>
  </si>
  <si>
    <t>Rokas duša ar vadu Apollo 252020 ar aizsardzību pret kaļķakmeni, dušas telpā cilvēkiem ar īpašām vajadzībām</t>
  </si>
  <si>
    <t>Dušas klausules turētājs dušas telpai cilvēkiem ar īpašām vajadzībām</t>
  </si>
  <si>
    <t>Eurosmart Cosmopolitan T automātiskais dušas maisītājs ar stiprinājumiem</t>
  </si>
  <si>
    <t>Cubito dušas galva, hroms ar stiprinājumiem</t>
  </si>
  <si>
    <t>Viensviras keramiskās roku mazgātnes ūdens maisītājs ar pagarinātu atvēršanas rokturi ar stiprinājumiem</t>
  </si>
  <si>
    <t>Krēsls MAGNUS trenera telpām, Krāsa: Melns, Apdare: Audums, ādas aizvietotājs</t>
  </si>
  <si>
    <t>SSG Vienpusējie garderobes soli. Metāla rāmis tiek izgatavots no taisnstūra caurules un pārklāts ar izturīgu pulverkrāsojumu. Visas koka detaļas lakotas.</t>
  </si>
  <si>
    <t>Lokālā tāme Nr. 2-2</t>
  </si>
  <si>
    <t>2-2</t>
  </si>
  <si>
    <t>Gaisa vadu veidgabalu siltumizolācija ar alumīnija folija segkārtu PAROC Wired Mat 80 AluCoat</t>
  </si>
  <si>
    <t>Materiāli gaisa vadu siltumizolācijas montāžai PAROC Wired Mat 80 AluCoat</t>
  </si>
  <si>
    <t>sist</t>
  </si>
  <si>
    <t>Būvlaukuma sagatavošanas darbi</t>
  </si>
  <si>
    <t>18-līgumc</t>
  </si>
  <si>
    <t>19-līgumc</t>
  </si>
  <si>
    <t>20-līgumc</t>
  </si>
  <si>
    <t>21-līgumc</t>
  </si>
  <si>
    <t>Aiļu paplašināšana garderobju durvīm;</t>
  </si>
  <si>
    <t>PAPILDARBI</t>
  </si>
  <si>
    <t>22-līgumc</t>
  </si>
  <si>
    <t>Paredzēt pārcelt esošās iekārtas pēc atjaunošanas darbu pabeigšanas (skaļruņi, tumbas, signalizāciju, zvans u.c.)</t>
  </si>
  <si>
    <t>Paredzēts uzstādīt visas iekārtas un materiālus, kā arī novietot norādītajās vietās;</t>
  </si>
  <si>
    <t>Cauruļvadu fasondaļu komplekts</t>
  </si>
  <si>
    <t>Cauruļvadu stiprinājumi un balsti</t>
  </si>
  <si>
    <t>Ugunsdrošas manžetes caurulem</t>
  </si>
  <si>
    <t>Aizsargčaulas caurulem</t>
  </si>
  <si>
    <t>Montāžas komplekts</t>
  </si>
  <si>
    <t>kompl.</t>
  </si>
  <si>
    <t>gab.</t>
  </si>
  <si>
    <t>t.m</t>
  </si>
  <si>
    <t>vara cauruļvadi Ø18</t>
  </si>
  <si>
    <t>vara cauruļvadi Ø35</t>
  </si>
  <si>
    <t>izolācija Armaflex SH 9mm Ø18</t>
  </si>
  <si>
    <t>izolācija Armaflex SH 13mm Ø22</t>
  </si>
  <si>
    <t>izolācija Armaflex SH 13mm Ø28</t>
  </si>
  <si>
    <t>izolācija Armaflex SH 19mm Ø35</t>
  </si>
  <si>
    <t>vieta</t>
  </si>
  <si>
    <t>Revīzija Ø50, montāža</t>
  </si>
  <si>
    <t>Nr. p.k.</t>
  </si>
  <si>
    <t>Kods</t>
  </si>
  <si>
    <t>Mērvienība</t>
  </si>
  <si>
    <t>Daudzums</t>
  </si>
  <si>
    <t>Vienības izmaksas</t>
  </si>
  <si>
    <t>Kopā uz visu apjomu</t>
  </si>
  <si>
    <t>Laika norma     (c/h)</t>
  </si>
  <si>
    <t>Darbietilpība (c/h)</t>
  </si>
  <si>
    <t>Virsizdevumi</t>
  </si>
  <si>
    <t>tajā skaitā darba aizsardzība</t>
  </si>
  <si>
    <t>Peļņa</t>
  </si>
  <si>
    <t>Kopā</t>
  </si>
  <si>
    <t>Sastādīja</t>
  </si>
  <si>
    <t>__________________</t>
  </si>
  <si>
    <t>paraksts</t>
  </si>
  <si>
    <t>Pārbaudīja</t>
  </si>
  <si>
    <t>Tāme sastādīta</t>
  </si>
  <si>
    <t>Par kopējo summu</t>
  </si>
  <si>
    <t>Kopējā darbietilpība</t>
  </si>
  <si>
    <t>N.p.k</t>
  </si>
  <si>
    <t>Kods, tāme Nr.</t>
  </si>
  <si>
    <t>Darbietilpība c/h</t>
  </si>
  <si>
    <t xml:space="preserve">Pārbaudīja </t>
  </si>
  <si>
    <t>Apstiprinu</t>
  </si>
  <si>
    <t>___________________________________</t>
  </si>
  <si>
    <t>01-līgumc</t>
  </si>
  <si>
    <t>(pasūtītājs, paraksts un tā atšifrējums)</t>
  </si>
  <si>
    <t>kpl</t>
  </si>
  <si>
    <t>t m</t>
  </si>
  <si>
    <t>gb</t>
  </si>
  <si>
    <r>
      <t>m</t>
    </r>
    <r>
      <rPr>
        <vertAlign val="superscript"/>
        <sz val="8"/>
        <rFont val="Arial"/>
        <family val="2"/>
      </rPr>
      <t>2</t>
    </r>
  </si>
  <si>
    <t>Darba alga €</t>
  </si>
  <si>
    <t>Mehānismi €</t>
  </si>
  <si>
    <t>N. P. K</t>
  </si>
  <si>
    <t>Objekta izmaksas (€)</t>
  </si>
  <si>
    <t>Drošības zīmes</t>
  </si>
  <si>
    <t>Darba alga (€)</t>
  </si>
  <si>
    <t>Materiāli (€)</t>
  </si>
  <si>
    <t>Mehānismi (€)</t>
  </si>
  <si>
    <t>Kopā (€)</t>
  </si>
  <si>
    <t>Summa (€)</t>
  </si>
  <si>
    <t>02-līgumc</t>
  </si>
  <si>
    <t>1</t>
  </si>
  <si>
    <t>2</t>
  </si>
  <si>
    <t>3</t>
  </si>
  <si>
    <t>4</t>
  </si>
  <si>
    <t>5</t>
  </si>
  <si>
    <t>6</t>
  </si>
  <si>
    <t>7</t>
  </si>
  <si>
    <t>10-līgumc</t>
  </si>
  <si>
    <t>17-līgumc</t>
  </si>
  <si>
    <t>8</t>
  </si>
  <si>
    <t>9</t>
  </si>
  <si>
    <t>11</t>
  </si>
  <si>
    <t>Būvdarbu vietas pagaidu nožogojuma ierīkošana</t>
  </si>
  <si>
    <t>Pagaidu nožogojuma divviru vārtu uzstādīšana, b=4,5 m</t>
  </si>
  <si>
    <t>Būvgružu konteinera noma, tajā skaitā konteineru apkalpošana</t>
  </si>
  <si>
    <t>Pagaidu elektropieslēguma ierīkošana</t>
  </si>
  <si>
    <t>Pagaidu elektrokabeļa montāža</t>
  </si>
  <si>
    <t>Būvobjekta izkārtnes izgatavošana un uzstādīšana</t>
  </si>
  <si>
    <t>Ugunsdrošibas stends</t>
  </si>
  <si>
    <t>Būvgružu savākšana</t>
  </si>
  <si>
    <t>Palīgmateriāli</t>
  </si>
  <si>
    <t>m</t>
  </si>
  <si>
    <t>Būvniecības laikā komunikāciju šēķēršosanas vietā paredzēt veidot atvērumus atbilstoši inženierkomunikāciju sadaļās ietvertajai informācijā, diametrus vai izmērus precizēt uz vietas pie izbūves, pēc tam atvērumus kvalitatīvi izolēt un paredzēt ugunsdrošas mažetes jeb vārstu montāžu ugunsdrošās sienās.</t>
  </si>
  <si>
    <t>Pēc darbu pabeigšanas nepieciešams sakārtot un atīrīt telpas lietošanai</t>
  </si>
  <si>
    <t xml:space="preserve">Nepieciešams paredzēt būvniecības laikā - demontējot grīdas, sienas, vai kādas citas konstrukcijas - papildus darbi, kas var izveidoties būvniecības laikā (uzrādoties citiem materiāliem u.c) </t>
  </si>
  <si>
    <t>Jaunu durvju montāža</t>
  </si>
  <si>
    <t>PVC logu konstrukcija   1400X5300· 5 mm dziļums, 6-kameru profils · Dubultais blīvējums · Tērauda stiprinājumi profilā iekšpusē garantē stabilitāti pat liela izmēra konstrukcijām, nodrošinot ilgtermiņā noturīgu kvalitāti · Stiklojuma biezumu līdz 51mm  Uf sasniedz 1,1 W/m2K, bet Uw (lietojot 3-stiklu paketi un termix) iespējams robežās no 0.87 līdz 0.79 W/m2K· Izcila statiskā noturība (izturīgas konstrukcijas ilgtermiņā), siltuma un skaņas izolācija· Visi logi ir verami un nodrošināti ar rokturiem;</t>
  </si>
  <si>
    <t>PVC logu konstrukcija L2 - 1200x885mm dziļums, PVC logu konstrukcija; 5 mm dziļums, 6-kameru profils, Dubultais blīvējums, Tērauda stiprinājumi profilā iekšpusē garantē stabilitāti pat liela izmēra konstrukcijām, nodrošinot ilgtermiņā noturīgu kvalitāti, Stiklojuma biezumu līdz 51mm, Uf sasniedz 1,1 W/m2K, bet Uw (lietojot 3-stiklu paketi un termix) iespējams robežās no 0.87 līdz 0.79 W/m2K, Izcila statiskā noturība (izturīgas konstrukcijas ilgtermiņā), siltuma un skaņas izolācija, Visi logi ir verami un nodrošināti ar rokturiem; Atvēršanas leņķis līdz 90° (atveras tikai viena loga rūts, skat. pielikumu P-9) ,augsta līmeņa hidroizolācija, var izmantot kā dūmu, siltuma novadīšanai un ventilācijas sistēmu, saskaņā ar EN 12101;</t>
  </si>
  <si>
    <t>PVC logu konstrukcija L4-3800x2340mm SYNEGO logu sistēmu ar vidus blīvējumiem un Uf vērtību līdz 1,0 W/m2K. Iebūves dziļums 80mm ir optimāls siltām 3-stiklu paketēm. Iebūves dziļums: 80/ ar vidus blīvējumu, Rāmim: 7 kameras / Vērtnei: 6 kameras, Siltuma izolācija: Uf līdz 1,0 W/m²K, Skaņas izolācija: līdz Rw,P = 46 dB, Triecienizturīgs ar tripleksu pa vidu starp stikliem, Ar caurspidīgu tonējumu stiklam, aizsardzībai pret saules stariem 50% aizsardzība</t>
  </si>
  <si>
    <t>PVC logu konstrukcija L3-4230x2340mm SYNEGO logu sistēmu ar vidus blīvējumiem un Uf vērtību līdz 1,0 W/m2K. Iebūves dziļums 80mm ir optimāls siltām 3-stiklu paketēm. Iebūves dziļums: 80/ ar vidus blīvējumu, Rāmim: 7 kameras / Vērtnei: 6 kameras, Siltuma izolācija: Uf līdz 1,0 W/m²K, Skaņas izolācija: līdz Rw,P = 46 dB, Triecienizturīgs ar tripleksu pa vidu starp stikliem, Ar caurspidīgu tonējumu stiklam, aizsardzībai pret saules stariem 50% aizsardzība</t>
  </si>
  <si>
    <t>Durvju D-1 montāža 1100 x 2100, Koka rāmja konstrukcija ar koka vērtni;
Durvju rokturis abās durvju pusēs; Durvju slēdzene, abpusēja piekļuves kontrole ar izņemamu atslēgu; Durvju rokturis atrodas 900mm augstumā no grīdas līmeņa; Durvju vērtnes un rāmja tonis - gaiši brūns; Durvju slieksnis - nedrīks būt augstāks par 20 mm; Durvju furnitūra Abloy vai ekvivalenta; Durvju apakša nošūta ar metāla loksni;</t>
  </si>
  <si>
    <t>Durvju D-2 montāža 1000 x 2100, Koka rāmja konstrukcija ar koka vērtni;
Durvju rokturis abās durvju pusēs; Durvju slēdzene, abpusēja piekļuves kontrole ar izņemamu atslēgu; Durvju rokturis atrodas 900mm augstumā no grīdas līmeņa; Durvju vērtnes un rāmja tonis - gaiši brūns; Durvju slieksnis - nedrīks būt augstāks par 20 mm; Durvju furnitūra Abloy vai ekvivalenta; Durvju apakša nošūta ar metāla loksni;</t>
  </si>
  <si>
    <t>Automātslēdzis 1p. B16A</t>
  </si>
  <si>
    <t>Automātslēdzis 3p. C32A</t>
  </si>
  <si>
    <t>Automātsl. ar noplūdes aizsardz. 2p. B16A/30mA</t>
  </si>
  <si>
    <t>Pārspriegumu aizsardzība FLT-SEC T1+T2 (B+C)</t>
  </si>
  <si>
    <t>Automātslēdzis 1p. B6A</t>
  </si>
  <si>
    <t>Kabeļu rene ar vāku, balta S=0.75 KRB-200-60M</t>
  </si>
  <si>
    <t>Kabeļtrepe ar vāku KS-20-200</t>
  </si>
  <si>
    <t>L-veida savienojums RS90-200-60M</t>
  </si>
  <si>
    <t>Savienojuma elements, balts RSS-200-60M</t>
  </si>
  <si>
    <t>Atbalsta elements, balts YPK-200M</t>
  </si>
  <si>
    <t>Gala, leņķa stiprinājums, balts RÄF-60M</t>
  </si>
  <si>
    <t>Gaisa vadi un to veidgabali</t>
  </si>
  <si>
    <t>Galvanizētā skārda apaļie vītie gaisa vadi D100</t>
  </si>
  <si>
    <t>Galvanizētā skārda apaļie vītie gaisa vadi D125</t>
  </si>
  <si>
    <t>Galvanizētā skārda apaļie vītie gaisa vadi D160</t>
  </si>
  <si>
    <t>Galvanizētā skārda apaļie vītie gaisa vadi D200</t>
  </si>
  <si>
    <t>Galvanizētā skārda apaļie vītie gaisa vadi D250</t>
  </si>
  <si>
    <t>Galvanizētā skārda apaļie vītie gaisa vadi D400</t>
  </si>
  <si>
    <t>Apaļo gaisa vadu līkums 90° D100</t>
  </si>
  <si>
    <t>Apaļo gaisa vadu līkums 90° D125</t>
  </si>
  <si>
    <t>Apaļo gaisa vadu līkums 90° D160</t>
  </si>
  <si>
    <t>Apaļo gaisa vadu līkums 90° D200</t>
  </si>
  <si>
    <t>Apaļo gaisa vadu līkums 90° D250</t>
  </si>
  <si>
    <t>Apaļo gaisa vadu T-veida atzars 90° D100/D100/D100</t>
  </si>
  <si>
    <t>Apaļo gaisa vadu T-veida atzars 90° D125/D125/D100</t>
  </si>
  <si>
    <t>Apaļo gaisa vadu T-veida atzars 90° D125/D125/D125</t>
  </si>
  <si>
    <t>Apaļo gaisa vadu T-veida atzars 90° D160/D160/D125</t>
  </si>
  <si>
    <t>Apaļo gaisa vadu T-veida atzars 90° D160/D160/D160</t>
  </si>
  <si>
    <t>Apaļo gaisa vadu T-veida atzars 90° D200/D200/D100</t>
  </si>
  <si>
    <t>Apaļo gaisa vadu T-veida atzars 90° D200/D200/D125</t>
  </si>
  <si>
    <t>Apaļo gaisa vadu T-veida atzars 90° D200/D200/D160</t>
  </si>
  <si>
    <t>Apaļo gaisa vadu T-veida atzars 90° D250/D250/D250</t>
  </si>
  <si>
    <t>Apaļo gaisa vadu diametra pāreja D160/D125</t>
  </si>
  <si>
    <t>Apaļo gaisa vadu diametra pāreja D200/D160</t>
  </si>
  <si>
    <t>Apaļo gaisa vadu diametra pāreja D250/D200</t>
  </si>
  <si>
    <t>Apaļa gaisa vada noslēgs D125</t>
  </si>
  <si>
    <t>Apaļa gaisa vada noslēgs D160</t>
  </si>
  <si>
    <t>Pieplūdes difuzors (vārsts) KPT 125-4-way</t>
  </si>
  <si>
    <t>Pieplūdes difuzors (vārsts) KPT 160-4-way</t>
  </si>
  <si>
    <t>Nosūces difuzors (vārsts) KSU 100</t>
  </si>
  <si>
    <t>Nosūces difuzors (vārsts) KSU 125</t>
  </si>
  <si>
    <t>Droseļvārsts DRU 100</t>
  </si>
  <si>
    <t>Droseļvārsts DRU 125</t>
  </si>
  <si>
    <t>Droseļvārsts DRU 160</t>
  </si>
  <si>
    <t>Pārējie materiāli un darbu apjomi</t>
  </si>
  <si>
    <t>Gaisa vadu un iekārtu stiprinājumu komplekts</t>
  </si>
  <si>
    <t>Gaisa vadu tīrīšanas lūku komplekts</t>
  </si>
  <si>
    <t>Ventilācijas sistēmas ieregulēšana</t>
  </si>
  <si>
    <t>Gaisa vadu siltumizolācija ar alumīnija folija segkārtu PAROC Wired Mat 80 AluCoat; b=100mm</t>
  </si>
  <si>
    <t>Pārsedze P-1.4 2xUPE120, 1400x160x120 (jaunas ailes montāža)</t>
  </si>
  <si>
    <t>Būves nosaukums:</t>
  </si>
  <si>
    <t>SKOLAS IELĀ 1, OLAINĒ, OLAINES NOVADĀ.</t>
  </si>
  <si>
    <t>Objekta nosaukums :</t>
  </si>
  <si>
    <t>Objekta adrese:</t>
  </si>
  <si>
    <t>SKOLAS IELA 1, OLAINE, OLAINES PAGASTS, LV2114</t>
  </si>
  <si>
    <t xml:space="preserve">Iepirkuma Nr.: </t>
  </si>
  <si>
    <t>EUR</t>
  </si>
  <si>
    <t>c/h</t>
  </si>
  <si>
    <t>2-1</t>
  </si>
  <si>
    <t>2-3</t>
  </si>
  <si>
    <t>2-4</t>
  </si>
  <si>
    <t>2-5</t>
  </si>
  <si>
    <t>2-6</t>
  </si>
  <si>
    <t>2-7</t>
  </si>
  <si>
    <t>2-8</t>
  </si>
  <si>
    <t>2-9</t>
  </si>
  <si>
    <t>Lokālā tāme Nr. 2-1</t>
  </si>
  <si>
    <t>OLAINES 2.VIDUSSKOLAS METODISKĀ INFORMĀCIJAS CENTRA (MIC) UN TRENAŽIERU ZĀLES ATJAUNOŠANA</t>
  </si>
  <si>
    <t xml:space="preserve">OLAINES 2.VIDUSSKOLAS MIC UN TRENAŽIERU ZĀLES ATJAUNOŠANA </t>
  </si>
  <si>
    <t>%</t>
  </si>
  <si>
    <t>k-ts</t>
  </si>
  <si>
    <t>Būvlaukuma apgaismojuma ierīkošana (prožektori/ gaismekļi )</t>
  </si>
  <si>
    <t>SKOLAS IELA 1, OLAINE, OLAINES PAGASTS, LV2115</t>
  </si>
  <si>
    <t>BŪVNIECĪBAS KOPTĀME</t>
  </si>
  <si>
    <t>BŪVKONSTRUKCIJAS II kārta</t>
  </si>
  <si>
    <t>Būvdarbu nosaukums</t>
  </si>
  <si>
    <r>
      <t xml:space="preserve">Tāmes izmaksa </t>
    </r>
    <r>
      <rPr>
        <b/>
        <sz val="9"/>
        <rFont val="Arial"/>
        <family val="2"/>
      </rPr>
      <t>€</t>
    </r>
  </si>
  <si>
    <t>Būvizstrā dājumi  €</t>
  </si>
  <si>
    <t>Būvizstrādājumi  (€)</t>
  </si>
  <si>
    <t>BK</t>
  </si>
  <si>
    <t xml:space="preserve"> TELPU APDARE</t>
  </si>
  <si>
    <t>Lokālā tāme Nr. 2-3</t>
  </si>
  <si>
    <t>Lokālā tāme Nr. 2-4</t>
  </si>
  <si>
    <t>Lokālā tāme Nr. 2-5</t>
  </si>
  <si>
    <t>Lokālā tāme Nr. 2-6</t>
  </si>
  <si>
    <t>gada</t>
  </si>
  <si>
    <t>Būvdarbu veids vai konstruktīvā elementa nosaukums</t>
  </si>
  <si>
    <t>Tai skaitā</t>
  </si>
  <si>
    <t>Lokālā tāme Nr. 2-7</t>
  </si>
  <si>
    <t>Lokālā tāme Nr. 2-8</t>
  </si>
  <si>
    <t>Lokālā tāme Nr. 2-9</t>
  </si>
  <si>
    <t>ARHITEKTŪRAS DAĻA  II kārta</t>
  </si>
  <si>
    <t>ŪDENSVADS UN KANALIZĀCIJA  II kārta</t>
  </si>
  <si>
    <t xml:space="preserve"> VENTILĀCIJAS SISTĒMA  II kārta</t>
  </si>
  <si>
    <t xml:space="preserve"> ELETROINSTALĀCIJA  II kārta</t>
  </si>
  <si>
    <t>APKURES SISTĒMA  II kārta</t>
  </si>
  <si>
    <t>DŪMU NOVADĪŠANAS SISTĒMA  II kārta</t>
  </si>
  <si>
    <t>UGUNSDZĒSĪBAS APSARDZES SISTĒMA  II kārta</t>
  </si>
  <si>
    <t>Kopsavilkuma aprēķins II kārtas darbiem</t>
  </si>
  <si>
    <t>APKURE II kārta</t>
  </si>
  <si>
    <t>UGUNSDZĒSĪBAS SISTĒMA II kārta</t>
  </si>
  <si>
    <t>PVN</t>
  </si>
  <si>
    <t>Pavisam kopā būvniecības izmaksas</t>
  </si>
  <si>
    <t>ONP 2018/10</t>
  </si>
  <si>
    <t xml:space="preserve">ONP 2018/10 </t>
  </si>
  <si>
    <t>Tiešās izmaksas kopā, t. sk. darba devēja sociālais nodoklis (24,09%)</t>
  </si>
</sst>
</file>

<file path=xl/styles.xml><?xml version="1.0" encoding="utf-8"?>
<styleSheet xmlns="http://schemas.openxmlformats.org/spreadsheetml/2006/main">
  <numFmts count="6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Red]0.00"/>
    <numFmt numFmtId="187" formatCode="yyyy\.mm\.dd\.;@"/>
    <numFmt numFmtId="188" formatCode="[$-426]dddd\,\ yyyy&quot;. gada &quot;d\.\ mmmm"/>
    <numFmt numFmtId="189" formatCode="0;[Red]0"/>
    <numFmt numFmtId="190" formatCode="[$-426]dddd\,\ yyyy&quot;. gada &quot;d\.\ mmmm;@"/>
    <numFmt numFmtId="191" formatCode="&quot;Ls&quot;\ #,##0.00;[Red]&quot;Ls&quot;\ #,##0.00"/>
    <numFmt numFmtId="192" formatCode="0.000;[Red]0.000"/>
    <numFmt numFmtId="193" formatCode="0.00000;[Red]0.00000"/>
    <numFmt numFmtId="194" formatCode="0.0000;[Red]0.0000"/>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
    <numFmt numFmtId="201" formatCode="0.0"/>
    <numFmt numFmtId="202" formatCode="#,##0.000"/>
    <numFmt numFmtId="203" formatCode="#,##0.00_ ;\-#,##0.00\ "/>
    <numFmt numFmtId="204" formatCode="#,##0.00;[Red]#,##0.00"/>
    <numFmt numFmtId="205" formatCode="_-* #,##0.00\ _L_s_-;\-* #,##0.00\ _L_s_-;_-* \-??\ _L_s_-;_-@_-"/>
    <numFmt numFmtId="206" formatCode="\ #,##0.00&quot;      &quot;;\-#,##0.00&quot;      &quot;;&quot; -&quot;#&quot;      &quot;;@\ "/>
    <numFmt numFmtId="207" formatCode="_-* #,##0.00\ _L_s_-;\-* #,##0.00\ _L_s_-;_-* &quot;-&quot;??\ _L_s_-;_-@_-"/>
    <numFmt numFmtId="208" formatCode="#,##0.00[$Ls-426];[Red]\-#,##0.00[$Ls-426]"/>
    <numFmt numFmtId="209" formatCode="_(* #,##0.000_);_(* \(#,##0.000\);_(* &quot;-&quot;??_);_(@_)"/>
    <numFmt numFmtId="210" formatCode="0.0;[Red]0.0"/>
    <numFmt numFmtId="211" formatCode="#,##0.00&quot;Ls&quot;;[Red]\-#,##0.00&quot;Ls&quot;"/>
    <numFmt numFmtId="212" formatCode="_-* #,##0.00_-;\-* #,##0.00_-;_-* \-??_-;_-@_-"/>
    <numFmt numFmtId="213" formatCode="0.00_ ;\-0.00\ "/>
    <numFmt numFmtId="214" formatCode="_-* #,##0.000_-;\-* #,##0.000_-;_-* &quot;-&quot;??_-;_-@_-"/>
    <numFmt numFmtId="215" formatCode="_-* #,##0.0000_-;\-* #,##0.0000_-;_-* &quot;-&quot;??_-;_-@_-"/>
    <numFmt numFmtId="216" formatCode="_-* #,##0.00000_-;\-* #,##0.00000_-;_-* &quot;-&quot;??_-;_-@_-"/>
    <numFmt numFmtId="217" formatCode="_-* #,##0.0_-;\-* #,##0.0_-;_-* &quot;-&quot;??_-;_-@_-"/>
    <numFmt numFmtId="218" formatCode="&quot;Jā&quot;;&quot;Jā&quot;;&quot;Nē&quot;"/>
    <numFmt numFmtId="219" formatCode="&quot;Patiess&quot;;&quot;Patiess&quot;;&quot;Aplams&quot;"/>
    <numFmt numFmtId="220" formatCode="&quot;Ieslēgts&quot;;&quot;Ieslēgts&quot;;&quot;Izslēgts&quot;"/>
    <numFmt numFmtId="221" formatCode="[$€-2]\ #\ ##,000_);[Red]\([$€-2]\ #\ ##,000\)"/>
  </numFmts>
  <fonts count="100">
    <font>
      <sz val="10"/>
      <name val="Arial"/>
      <family val="0"/>
    </font>
    <font>
      <sz val="10"/>
      <name val="Helv"/>
      <family val="0"/>
    </font>
    <font>
      <b/>
      <sz val="12"/>
      <name val="Arial"/>
      <family val="2"/>
    </font>
    <font>
      <b/>
      <i/>
      <sz val="12"/>
      <name val="Arial"/>
      <family val="2"/>
    </font>
    <font>
      <sz val="8"/>
      <name val="Arial"/>
      <family val="2"/>
    </font>
    <font>
      <b/>
      <i/>
      <sz val="10"/>
      <name val="Arial"/>
      <family val="2"/>
    </font>
    <font>
      <b/>
      <i/>
      <u val="single"/>
      <sz val="12"/>
      <name val="Time New Roman"/>
      <family val="0"/>
    </font>
    <font>
      <i/>
      <sz val="11"/>
      <name val="Arial"/>
      <family val="2"/>
    </font>
    <font>
      <b/>
      <i/>
      <sz val="11"/>
      <name val="Arial"/>
      <family val="2"/>
    </font>
    <font>
      <i/>
      <sz val="10"/>
      <name val="Arial"/>
      <family val="2"/>
    </font>
    <font>
      <u val="single"/>
      <sz val="10"/>
      <color indexed="12"/>
      <name val="Arial"/>
      <family val="2"/>
    </font>
    <font>
      <u val="single"/>
      <sz val="10"/>
      <color indexed="36"/>
      <name val="Arial"/>
      <family val="2"/>
    </font>
    <font>
      <sz val="14"/>
      <name val="Arial"/>
      <family val="2"/>
    </font>
    <font>
      <b/>
      <sz val="10"/>
      <name val="Arial"/>
      <family val="2"/>
    </font>
    <font>
      <sz val="10"/>
      <color indexed="8"/>
      <name val="Arial1"/>
      <family val="0"/>
    </font>
    <font>
      <sz val="11"/>
      <color indexed="8"/>
      <name val="Calibri"/>
      <family val="2"/>
    </font>
    <font>
      <sz val="11"/>
      <color indexed="8"/>
      <name val="Arial"/>
      <family val="2"/>
    </font>
    <font>
      <b/>
      <i/>
      <sz val="9"/>
      <name val="Arial"/>
      <family val="2"/>
    </font>
    <font>
      <b/>
      <sz val="11"/>
      <name val="Arial"/>
      <family val="2"/>
    </font>
    <font>
      <vertAlign val="superscript"/>
      <sz val="8"/>
      <name val="Arial"/>
      <family val="2"/>
    </font>
    <font>
      <sz val="8"/>
      <color indexed="8"/>
      <name val="Arial"/>
      <family val="2"/>
    </font>
    <font>
      <b/>
      <sz val="15"/>
      <color indexed="56"/>
      <name val="Calibri"/>
      <family val="2"/>
    </font>
    <font>
      <b/>
      <sz val="13"/>
      <color indexed="56"/>
      <name val="Calibri"/>
      <family val="2"/>
    </font>
    <font>
      <b/>
      <sz val="11"/>
      <color indexed="56"/>
      <name val="Calibri"/>
      <family val="2"/>
    </font>
    <font>
      <sz val="9"/>
      <color indexed="8"/>
      <name val="Calibri"/>
      <family val="2"/>
    </font>
    <font>
      <b/>
      <sz val="18"/>
      <color indexed="56"/>
      <name val="Cambria"/>
      <family val="2"/>
    </font>
    <font>
      <sz val="11"/>
      <color indexed="8"/>
      <name val="Arial1"/>
      <family val="0"/>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2"/>
      <color indexed="8"/>
      <name val="Arial"/>
      <family val="2"/>
    </font>
    <font>
      <b/>
      <sz val="15"/>
      <color indexed="62"/>
      <name val="Calibri"/>
      <family val="2"/>
    </font>
    <font>
      <b/>
      <i/>
      <sz val="16"/>
      <color indexed="8"/>
      <name val="Arial1"/>
      <family val="0"/>
    </font>
    <font>
      <b/>
      <sz val="13"/>
      <color indexed="62"/>
      <name val="Calibri"/>
      <family val="2"/>
    </font>
    <font>
      <b/>
      <sz val="11"/>
      <color indexed="62"/>
      <name val="Calibri"/>
      <family val="2"/>
    </font>
    <font>
      <sz val="10"/>
      <color indexed="8"/>
      <name val="Arial2"/>
      <family val="0"/>
    </font>
    <font>
      <b/>
      <i/>
      <u val="single"/>
      <sz val="11"/>
      <color indexed="8"/>
      <name val="Arial1"/>
      <family val="0"/>
    </font>
    <font>
      <sz val="12"/>
      <name val="Arial"/>
      <family val="2"/>
    </font>
    <font>
      <sz val="11"/>
      <name val="Arial"/>
      <family val="2"/>
    </font>
    <font>
      <sz val="10"/>
      <name val="Arial Cyr"/>
      <family val="2"/>
    </font>
    <font>
      <b/>
      <sz val="9"/>
      <name val="Arial"/>
      <family val="2"/>
    </font>
    <font>
      <i/>
      <sz val="8"/>
      <name val="Arial"/>
      <family val="2"/>
    </font>
    <font>
      <i/>
      <u val="single"/>
      <sz val="9"/>
      <color indexed="8"/>
      <name val="Arial"/>
      <family val="2"/>
    </font>
    <font>
      <sz val="9"/>
      <name val="Arial"/>
      <family val="2"/>
    </font>
    <font>
      <b/>
      <sz val="8"/>
      <name val="Arial"/>
      <family val="2"/>
    </font>
    <font>
      <b/>
      <i/>
      <sz val="9"/>
      <color indexed="8"/>
      <name val="Arial"/>
      <family val="2"/>
    </font>
    <font>
      <u val="single"/>
      <sz val="8"/>
      <name val="Arial"/>
      <family val="2"/>
    </font>
    <font>
      <vertAlign val="superscript"/>
      <sz val="8"/>
      <color indexed="8"/>
      <name val="Arial"/>
      <family val="2"/>
    </font>
    <font>
      <sz val="8"/>
      <name val="Times New Roman"/>
      <family val="1"/>
    </font>
    <font>
      <i/>
      <sz val="9"/>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b/>
      <sz val="10"/>
      <color indexed="63"/>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sz val="9"/>
      <color theme="1"/>
      <name val="Calibri"/>
      <family val="2"/>
    </font>
    <font>
      <sz val="11"/>
      <color theme="1"/>
      <name val="Calibri"/>
      <family val="2"/>
    </font>
    <font>
      <sz val="10"/>
      <color theme="1"/>
      <name val="Arial"/>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10"/>
      <color rgb="FF414142"/>
      <name val="Arial"/>
      <family val="2"/>
    </font>
  </fonts>
  <fills count="81">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3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2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57"/>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3"/>
        <bgColor indexed="64"/>
      </patternFill>
    </fill>
    <fill>
      <patternFill patternType="solid">
        <fgColor theme="6"/>
        <bgColor indexed="64"/>
      </patternFill>
    </fill>
    <fill>
      <patternFill patternType="solid">
        <fgColor indexed="5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hair"/>
      <right style="hair"/>
      <top style="hair"/>
      <bottom style="hair"/>
    </border>
    <border>
      <left style="hair"/>
      <right style="hair"/>
      <top style="hair"/>
      <bottom>
        <color indexed="63"/>
      </bottom>
    </border>
    <border>
      <left>
        <color indexed="63"/>
      </left>
      <right>
        <color indexed="63"/>
      </right>
      <top style="thin"/>
      <bottom style="thin"/>
    </border>
    <border>
      <left>
        <color indexed="63"/>
      </left>
      <right style="hair"/>
      <top style="hair"/>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style="hair"/>
      <top>
        <color indexed="63"/>
      </top>
      <bottom>
        <color indexed="63"/>
      </bottom>
    </border>
    <border>
      <left>
        <color indexed="63"/>
      </left>
      <right>
        <color indexed="63"/>
      </right>
      <top>
        <color indexed="63"/>
      </top>
      <bottom style="thin"/>
    </border>
    <border>
      <left style="hair"/>
      <right style="hair"/>
      <top style="hair"/>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style="thin"/>
    </border>
    <border>
      <left style="thin">
        <color rgb="FF414142"/>
      </left>
      <right>
        <color indexed="63"/>
      </right>
      <top>
        <color indexed="63"/>
      </top>
      <bottom style="thin">
        <color rgb="FF414142"/>
      </bottom>
    </border>
    <border>
      <left>
        <color indexed="63"/>
      </left>
      <right>
        <color indexed="63"/>
      </right>
      <top>
        <color indexed="63"/>
      </top>
      <bottom style="thin">
        <color rgb="FF414142"/>
      </bottom>
    </border>
    <border>
      <left>
        <color indexed="63"/>
      </left>
      <right style="thin">
        <color rgb="FF414142"/>
      </right>
      <top>
        <color indexed="63"/>
      </top>
      <bottom style="thin">
        <color rgb="FF414142"/>
      </bottom>
    </border>
    <border>
      <left style="thin"/>
      <right style="thin"/>
      <top style="thin"/>
      <bottom>
        <color indexed="63"/>
      </bottom>
    </border>
    <border>
      <left style="thin"/>
      <right style="thin"/>
      <top>
        <color indexed="63"/>
      </top>
      <bottom style="thin"/>
    </border>
  </borders>
  <cellStyleXfs count="12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0" borderId="0">
      <alignment vertical="top"/>
      <protection/>
    </xf>
    <xf numFmtId="0" fontId="44" fillId="0" borderId="0">
      <alignment vertical="top"/>
      <protection/>
    </xf>
    <xf numFmtId="0" fontId="28" fillId="2" borderId="0" applyNumberFormat="0" applyBorder="0" applyProtection="0">
      <alignment vertical="center" wrapText="1"/>
    </xf>
    <xf numFmtId="0" fontId="28" fillId="2" borderId="0" applyNumberFormat="0" applyBorder="0" applyAlignment="0" applyProtection="0"/>
    <xf numFmtId="0" fontId="28" fillId="3" borderId="0" applyNumberFormat="0" applyBorder="0" applyProtection="0">
      <alignment vertical="center" wrapText="1"/>
    </xf>
    <xf numFmtId="0" fontId="28" fillId="3" borderId="0" applyNumberFormat="0" applyBorder="0" applyAlignment="0" applyProtection="0"/>
    <xf numFmtId="0" fontId="79"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Protection="0">
      <alignment vertical="center" wrapText="1"/>
    </xf>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Protection="0">
      <alignment vertical="center" wrapText="1"/>
    </xf>
    <xf numFmtId="0" fontId="15" fillId="7"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5" borderId="0" applyNumberFormat="0" applyBorder="0" applyProtection="0">
      <alignment vertical="center" wrapText="1"/>
    </xf>
    <xf numFmtId="0" fontId="15" fillId="5" borderId="0" applyNumberFormat="0" applyBorder="0" applyAlignment="0" applyProtection="0"/>
    <xf numFmtId="0" fontId="15" fillId="5" borderId="0" applyNumberFormat="0" applyBorder="0" applyAlignment="0" applyProtection="0"/>
    <xf numFmtId="0" fontId="79"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0" borderId="0" applyNumberFormat="0" applyBorder="0" applyProtection="0">
      <alignment vertical="center" wrapText="1"/>
    </xf>
    <xf numFmtId="0" fontId="15" fillId="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0" borderId="0" applyNumberFormat="0" applyBorder="0" applyProtection="0">
      <alignment vertical="center" wrapText="1"/>
    </xf>
    <xf numFmtId="0" fontId="15" fillId="9" borderId="0" applyNumberFormat="0" applyBorder="0" applyAlignment="0" applyProtection="0"/>
    <xf numFmtId="0" fontId="15" fillId="12" borderId="0" applyNumberFormat="0" applyBorder="0" applyAlignment="0" applyProtection="0"/>
    <xf numFmtId="0" fontId="79"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4" borderId="0" applyNumberFormat="0" applyBorder="0" applyProtection="0">
      <alignment vertical="center" wrapText="1"/>
    </xf>
    <xf numFmtId="0" fontId="15" fillId="13"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4" borderId="0" applyNumberFormat="0" applyBorder="0" applyProtection="0">
      <alignment vertical="center" wrapText="1"/>
    </xf>
    <xf numFmtId="0" fontId="15" fillId="13" borderId="0" applyNumberFormat="0" applyBorder="0" applyAlignment="0" applyProtection="0"/>
    <xf numFmtId="0" fontId="15" fillId="16" borderId="0" applyNumberFormat="0" applyBorder="0" applyAlignment="0" applyProtection="0"/>
    <xf numFmtId="0" fontId="79"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Protection="0">
      <alignment vertical="center" wrapText="1"/>
    </xf>
    <xf numFmtId="0" fontId="15" fillId="18"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9"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Protection="0">
      <alignment vertical="center" wrapText="1"/>
    </xf>
    <xf numFmtId="0" fontId="15" fillId="19"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8"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8"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8"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8" borderId="0" applyNumberFormat="0" applyBorder="0" applyAlignment="0" applyProtection="0"/>
    <xf numFmtId="0" fontId="15" fillId="19"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79"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Protection="0">
      <alignment vertical="center" wrapText="1"/>
    </xf>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8" borderId="0" applyNumberFormat="0" applyBorder="0" applyAlignment="0" applyProtection="0"/>
    <xf numFmtId="0" fontId="15" fillId="22" borderId="0" applyNumberFormat="0" applyBorder="0" applyAlignment="0" applyProtection="0"/>
    <xf numFmtId="0" fontId="15" fillId="22" borderId="0" applyNumberFormat="0" applyBorder="0" applyProtection="0">
      <alignment vertical="center" wrapText="1"/>
    </xf>
    <xf numFmtId="0" fontId="15" fillId="23"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Protection="0">
      <alignment vertical="center" wrapText="1"/>
    </xf>
    <xf numFmtId="0" fontId="15" fillId="22" borderId="0" applyNumberFormat="0" applyBorder="0" applyAlignment="0" applyProtection="0"/>
    <xf numFmtId="0" fontId="15" fillId="22" borderId="0" applyNumberFormat="0" applyBorder="0" applyAlignment="0" applyProtection="0"/>
    <xf numFmtId="0" fontId="79" fillId="2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2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15" fillId="11" borderId="0" applyNumberFormat="0" applyBorder="0" applyAlignment="0" applyProtection="0"/>
    <xf numFmtId="0" fontId="15" fillId="5" borderId="0" applyNumberFormat="0" applyBorder="0" applyProtection="0">
      <alignment vertical="center" wrapText="1"/>
    </xf>
    <xf numFmtId="0" fontId="15" fillId="4" borderId="0" applyNumberFormat="0" applyBorder="0" applyAlignment="0" applyProtection="0"/>
    <xf numFmtId="0" fontId="15" fillId="10" borderId="0" applyNumberFormat="0" applyBorder="0" applyProtection="0">
      <alignment vertical="center" wrapText="1"/>
    </xf>
    <xf numFmtId="0" fontId="15" fillId="9" borderId="0" applyNumberFormat="0" applyBorder="0" applyAlignment="0" applyProtection="0"/>
    <xf numFmtId="0" fontId="15" fillId="14" borderId="0" applyNumberFormat="0" applyBorder="0" applyProtection="0">
      <alignment vertical="center" wrapText="1"/>
    </xf>
    <xf numFmtId="0" fontId="15" fillId="13" borderId="0" applyNumberFormat="0" applyBorder="0" applyAlignment="0" applyProtection="0"/>
    <xf numFmtId="0" fontId="15" fillId="19" borderId="0" applyNumberFormat="0" applyBorder="0" applyProtection="0">
      <alignment vertical="center" wrapText="1"/>
    </xf>
    <xf numFmtId="0" fontId="15" fillId="17" borderId="0" applyNumberFormat="0" applyBorder="0" applyAlignment="0" applyProtection="0"/>
    <xf numFmtId="0" fontId="15" fillId="22" borderId="0" applyNumberFormat="0" applyBorder="0" applyProtection="0">
      <alignment vertical="center" wrapText="1"/>
    </xf>
    <xf numFmtId="0" fontId="15" fillId="8" borderId="0" applyNumberFormat="0" applyBorder="0" applyAlignment="0" applyProtection="0"/>
    <xf numFmtId="0" fontId="15" fillId="11" borderId="0" applyNumberFormat="0" applyBorder="0" applyProtection="0">
      <alignment vertical="center" wrapText="1"/>
    </xf>
    <xf numFmtId="0" fontId="15" fillId="12"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11" borderId="0" applyNumberFormat="0" applyBorder="0" applyAlignment="0" applyProtection="0"/>
    <xf numFmtId="0" fontId="15" fillId="5" borderId="0" applyNumberFormat="0" applyBorder="0" applyProtection="0">
      <alignment vertical="center" wrapText="1"/>
    </xf>
    <xf numFmtId="0" fontId="15" fillId="5" borderId="0" applyNumberFormat="0" applyBorder="0" applyAlignment="0" applyProtection="0"/>
    <xf numFmtId="0" fontId="15" fillId="10" borderId="0" applyNumberFormat="0" applyBorder="0" applyProtection="0">
      <alignment vertical="center" wrapText="1"/>
    </xf>
    <xf numFmtId="0" fontId="15" fillId="10" borderId="0" applyNumberFormat="0" applyBorder="0" applyAlignment="0" applyProtection="0"/>
    <xf numFmtId="0" fontId="15" fillId="14" borderId="0" applyNumberFormat="0" applyBorder="0" applyProtection="0">
      <alignment vertical="center" wrapText="1"/>
    </xf>
    <xf numFmtId="0" fontId="15" fillId="14" borderId="0" applyNumberFormat="0" applyBorder="0" applyAlignment="0" applyProtection="0"/>
    <xf numFmtId="0" fontId="15" fillId="19" borderId="0" applyNumberFormat="0" applyBorder="0" applyProtection="0">
      <alignment vertical="center" wrapText="1"/>
    </xf>
    <xf numFmtId="0" fontId="15" fillId="19" borderId="0" applyNumberFormat="0" applyBorder="0" applyAlignment="0" applyProtection="0"/>
    <xf numFmtId="0" fontId="15" fillId="22" borderId="0" applyNumberFormat="0" applyBorder="0" applyProtection="0">
      <alignment vertical="center" wrapText="1"/>
    </xf>
    <xf numFmtId="0" fontId="15" fillId="22"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28" fillId="26" borderId="0" applyNumberFormat="0" applyBorder="0" applyProtection="0">
      <alignment vertical="center" wrapText="1"/>
    </xf>
    <xf numFmtId="0" fontId="28" fillId="26" borderId="0" applyNumberFormat="0" applyBorder="0" applyAlignment="0" applyProtection="0"/>
    <xf numFmtId="0" fontId="28" fillId="27" borderId="0" applyNumberFormat="0" applyBorder="0" applyProtection="0">
      <alignment vertical="center" wrapText="1"/>
    </xf>
    <xf numFmtId="0" fontId="28" fillId="27" borderId="0" applyNumberFormat="0" applyBorder="0" applyAlignment="0" applyProtection="0"/>
    <xf numFmtId="0" fontId="79"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0" borderId="0" applyNumberFormat="0" applyBorder="0" applyProtection="0">
      <alignment vertical="center" wrapText="1"/>
    </xf>
    <xf numFmtId="0" fontId="15" fillId="29"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0" borderId="0" applyNumberFormat="0" applyBorder="0" applyProtection="0">
      <alignment vertical="center" wrapText="1"/>
    </xf>
    <xf numFmtId="0" fontId="15" fillId="29" borderId="0" applyNumberFormat="0" applyBorder="0" applyAlignment="0" applyProtection="0"/>
    <xf numFmtId="0" fontId="15" fillId="29" borderId="0" applyNumberFormat="0" applyBorder="0" applyAlignment="0" applyProtection="0"/>
    <xf numFmtId="0" fontId="79"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Protection="0">
      <alignment vertical="center" wrapText="1"/>
    </xf>
    <xf numFmtId="0" fontId="15"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Protection="0">
      <alignment vertical="center" wrapText="1"/>
    </xf>
    <xf numFmtId="0" fontId="15" fillId="33" borderId="0" applyNumberFormat="0" applyBorder="0" applyAlignment="0" applyProtection="0"/>
    <xf numFmtId="0" fontId="15" fillId="12" borderId="0" applyNumberFormat="0" applyBorder="0" applyAlignment="0" applyProtection="0"/>
    <xf numFmtId="0" fontId="79"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Protection="0">
      <alignment vertical="center" wrapText="1"/>
    </xf>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6" borderId="0" applyNumberFormat="0" applyBorder="0" applyProtection="0">
      <alignment vertical="center" wrapText="1"/>
    </xf>
    <xf numFmtId="0" fontId="15" fillId="38" borderId="0" applyNumberFormat="0" applyBorder="0" applyAlignment="0" applyProtection="0"/>
    <xf numFmtId="0" fontId="15" fillId="35" borderId="0" applyNumberFormat="0" applyBorder="0" applyAlignment="0" applyProtection="0"/>
    <xf numFmtId="0" fontId="15" fillId="39"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6" borderId="0" applyNumberFormat="0" applyBorder="0" applyAlignment="0" applyProtection="0"/>
    <xf numFmtId="0" fontId="15" fillId="36" borderId="0" applyNumberFormat="0" applyBorder="0" applyProtection="0">
      <alignment vertical="center" wrapText="1"/>
    </xf>
    <xf numFmtId="0" fontId="15" fillId="36" borderId="0" applyNumberFormat="0" applyBorder="0" applyAlignment="0" applyProtection="0"/>
    <xf numFmtId="0" fontId="15" fillId="36" borderId="0" applyNumberFormat="0" applyBorder="0" applyAlignment="0" applyProtection="0"/>
    <xf numFmtId="0" fontId="79" fillId="40"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Protection="0">
      <alignment vertical="center" wrapText="1"/>
    </xf>
    <xf numFmtId="0" fontId="15" fillId="18"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19"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Protection="0">
      <alignment vertical="center" wrapText="1"/>
    </xf>
    <xf numFmtId="0" fontId="15" fillId="19" borderId="0" applyNumberFormat="0" applyBorder="0" applyAlignment="0" applyProtection="0"/>
    <xf numFmtId="0" fontId="15" fillId="17" borderId="0" applyNumberFormat="0" applyBorder="0" applyAlignment="0" applyProtection="0"/>
    <xf numFmtId="0" fontId="15" fillId="41"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18"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18"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18"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18" borderId="0" applyNumberFormat="0" applyBorder="0" applyAlignment="0" applyProtection="0"/>
    <xf numFmtId="0" fontId="15" fillId="19"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79" fillId="42"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Protection="0">
      <alignment vertical="center" wrapText="1"/>
    </xf>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Protection="0">
      <alignment vertical="center" wrapText="1"/>
    </xf>
    <xf numFmtId="0" fontId="15" fillId="29" borderId="0" applyNumberFormat="0" applyBorder="0" applyAlignment="0" applyProtection="0"/>
    <xf numFmtId="0" fontId="15" fillId="29" borderId="0" applyNumberFormat="0" applyBorder="0" applyAlignment="0" applyProtection="0"/>
    <xf numFmtId="0" fontId="79"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45" borderId="0" applyNumberFormat="0" applyBorder="0" applyProtection="0">
      <alignment vertical="center" wrapText="1"/>
    </xf>
    <xf numFmtId="0" fontId="15" fillId="4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45" borderId="0" applyNumberFormat="0" applyBorder="0" applyProtection="0">
      <alignment vertical="center" wrapText="1"/>
    </xf>
    <xf numFmtId="0" fontId="15" fillId="44" borderId="0" applyNumberFormat="0" applyBorder="0" applyAlignment="0" applyProtection="0"/>
    <xf numFmtId="0" fontId="15" fillId="41" borderId="0" applyNumberFormat="0" applyBorder="0" applyAlignment="0" applyProtection="0"/>
    <xf numFmtId="0" fontId="15" fillId="30" borderId="0" applyNumberFormat="0" applyBorder="0" applyProtection="0">
      <alignment vertical="center" wrapText="1"/>
    </xf>
    <xf numFmtId="0" fontId="15" fillId="29" borderId="0" applyNumberFormat="0" applyBorder="0" applyAlignment="0" applyProtection="0"/>
    <xf numFmtId="0" fontId="15" fillId="34" borderId="0" applyNumberFormat="0" applyBorder="0" applyProtection="0">
      <alignment vertical="center" wrapText="1"/>
    </xf>
    <xf numFmtId="0" fontId="15" fillId="33" borderId="0" applyNumberFormat="0" applyBorder="0" applyAlignment="0" applyProtection="0"/>
    <xf numFmtId="0" fontId="15" fillId="36" borderId="0" applyNumberFormat="0" applyBorder="0" applyProtection="0">
      <alignment vertical="center" wrapText="1"/>
    </xf>
    <xf numFmtId="0" fontId="15" fillId="35" borderId="0" applyNumberFormat="0" applyBorder="0" applyAlignment="0" applyProtection="0"/>
    <xf numFmtId="0" fontId="15" fillId="19" borderId="0" applyNumberFormat="0" applyBorder="0" applyProtection="0">
      <alignment vertical="center" wrapText="1"/>
    </xf>
    <xf numFmtId="0" fontId="15" fillId="17" borderId="0" applyNumberFormat="0" applyBorder="0" applyAlignment="0" applyProtection="0"/>
    <xf numFmtId="0" fontId="15" fillId="30" borderId="0" applyNumberFormat="0" applyBorder="0" applyProtection="0">
      <alignment vertical="center" wrapText="1"/>
    </xf>
    <xf numFmtId="0" fontId="15" fillId="29" borderId="0" applyNumberFormat="0" applyBorder="0" applyAlignment="0" applyProtection="0"/>
    <xf numFmtId="0" fontId="15" fillId="45" borderId="0" applyNumberFormat="0" applyBorder="0" applyProtection="0">
      <alignment vertical="center" wrapText="1"/>
    </xf>
    <xf numFmtId="0" fontId="15" fillId="44"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6" borderId="0" applyNumberFormat="0" applyBorder="0" applyAlignment="0" applyProtection="0"/>
    <xf numFmtId="0" fontId="15" fillId="19" borderId="0" applyNumberFormat="0" applyBorder="0" applyAlignment="0" applyProtection="0"/>
    <xf numFmtId="0" fontId="15" fillId="30" borderId="0" applyNumberFormat="0" applyBorder="0" applyAlignment="0" applyProtection="0"/>
    <xf numFmtId="0" fontId="15" fillId="45" borderId="0" applyNumberFormat="0" applyBorder="0" applyAlignment="0" applyProtection="0"/>
    <xf numFmtId="0" fontId="15" fillId="30" borderId="0" applyNumberFormat="0" applyBorder="0" applyProtection="0">
      <alignment vertical="center" wrapText="1"/>
    </xf>
    <xf numFmtId="0" fontId="15" fillId="30" borderId="0" applyNumberFormat="0" applyBorder="0" applyAlignment="0" applyProtection="0"/>
    <xf numFmtId="0" fontId="15" fillId="34" borderId="0" applyNumberFormat="0" applyBorder="0" applyProtection="0">
      <alignment vertical="center" wrapText="1"/>
    </xf>
    <xf numFmtId="0" fontId="15" fillId="34" borderId="0" applyNumberFormat="0" applyBorder="0" applyAlignment="0" applyProtection="0"/>
    <xf numFmtId="0" fontId="15" fillId="36" borderId="0" applyNumberFormat="0" applyBorder="0" applyProtection="0">
      <alignment vertical="center" wrapText="1"/>
    </xf>
    <xf numFmtId="0" fontId="15" fillId="36" borderId="0" applyNumberFormat="0" applyBorder="0" applyAlignment="0" applyProtection="0"/>
    <xf numFmtId="0" fontId="15" fillId="19" borderId="0" applyNumberFormat="0" applyBorder="0" applyProtection="0">
      <alignment vertical="center" wrapText="1"/>
    </xf>
    <xf numFmtId="0" fontId="15" fillId="19" borderId="0" applyNumberFormat="0" applyBorder="0" applyAlignment="0" applyProtection="0"/>
    <xf numFmtId="0" fontId="15" fillId="30" borderId="0" applyNumberFormat="0" applyBorder="0" applyProtection="0">
      <alignment vertical="center" wrapText="1"/>
    </xf>
    <xf numFmtId="0" fontId="15" fillId="30" borderId="0" applyNumberFormat="0" applyBorder="0" applyAlignment="0" applyProtection="0"/>
    <xf numFmtId="0" fontId="15" fillId="45" borderId="0" applyNumberFormat="0" applyBorder="0" applyProtection="0">
      <alignment vertical="center" wrapText="1"/>
    </xf>
    <xf numFmtId="0" fontId="15" fillId="45" borderId="0" applyNumberFormat="0" applyBorder="0" applyAlignment="0" applyProtection="0"/>
    <xf numFmtId="0" fontId="28" fillId="46" borderId="0" applyNumberFormat="0" applyBorder="0" applyProtection="0">
      <alignment vertical="center" wrapText="1"/>
    </xf>
    <xf numFmtId="0" fontId="28" fillId="46" borderId="0" applyNumberFormat="0" applyBorder="0" applyAlignment="0" applyProtection="0"/>
    <xf numFmtId="0" fontId="28" fillId="47" borderId="0" applyNumberFormat="0" applyBorder="0" applyProtection="0">
      <alignment vertical="center" wrapText="1"/>
    </xf>
    <xf numFmtId="0" fontId="28" fillId="47" borderId="0" applyNumberFormat="0" applyBorder="0" applyAlignment="0" applyProtection="0"/>
    <xf numFmtId="0" fontId="80"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50" borderId="0" applyNumberFormat="0" applyBorder="0" applyProtection="0">
      <alignment vertical="center" wrapText="1"/>
    </xf>
    <xf numFmtId="0" fontId="28" fillId="4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50" borderId="0" applyNumberFormat="0" applyBorder="0" applyProtection="0">
      <alignment vertical="center" wrapText="1"/>
    </xf>
    <xf numFmtId="0" fontId="28" fillId="49" borderId="0" applyNumberFormat="0" applyBorder="0" applyAlignment="0" applyProtection="0"/>
    <xf numFmtId="0" fontId="28" fillId="29" borderId="0" applyNumberFormat="0" applyBorder="0" applyAlignment="0" applyProtection="0"/>
    <xf numFmtId="0" fontId="80" fillId="51"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Protection="0">
      <alignment vertical="center" wrapText="1"/>
    </xf>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Protection="0">
      <alignment vertical="center" wrapText="1"/>
    </xf>
    <xf numFmtId="0" fontId="28" fillId="33" borderId="0" applyNumberFormat="0" applyBorder="0" applyAlignment="0" applyProtection="0"/>
    <xf numFmtId="0" fontId="28" fillId="12" borderId="0" applyNumberFormat="0" applyBorder="0" applyAlignment="0" applyProtection="0"/>
    <xf numFmtId="0" fontId="80" fillId="3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Protection="0">
      <alignment vertical="center" wrapText="1"/>
    </xf>
    <xf numFmtId="0" fontId="28" fillId="36"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6" borderId="0" applyNumberFormat="0" applyBorder="0" applyProtection="0">
      <alignment vertical="center" wrapText="1"/>
    </xf>
    <xf numFmtId="0" fontId="28" fillId="38" borderId="0" applyNumberFormat="0" applyBorder="0" applyAlignment="0" applyProtection="0"/>
    <xf numFmtId="0" fontId="28" fillId="35" borderId="0" applyNumberFormat="0" applyBorder="0" applyAlignment="0" applyProtection="0"/>
    <xf numFmtId="0" fontId="28" fillId="39"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6" borderId="0" applyNumberFormat="0" applyBorder="0" applyProtection="0">
      <alignment vertical="center" wrapText="1"/>
    </xf>
    <xf numFmtId="0" fontId="28" fillId="36" borderId="0" applyNumberFormat="0" applyBorder="0" applyAlignment="0" applyProtection="0"/>
    <xf numFmtId="0" fontId="28" fillId="36" borderId="0" applyNumberFormat="0" applyBorder="0" applyAlignment="0" applyProtection="0"/>
    <xf numFmtId="0" fontId="80" fillId="52" borderId="0" applyNumberFormat="0" applyBorder="0" applyAlignment="0" applyProtection="0"/>
    <xf numFmtId="0" fontId="28" fillId="52"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27" borderId="0" applyNumberFormat="0" applyBorder="0" applyProtection="0">
      <alignment vertical="center" wrapText="1"/>
    </xf>
    <xf numFmtId="0" fontId="28" fillId="52"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27" borderId="0" applyNumberFormat="0" applyBorder="0" applyProtection="0">
      <alignment vertical="center" wrapText="1"/>
    </xf>
    <xf numFmtId="0" fontId="28" fillId="52" borderId="0" applyNumberFormat="0" applyBorder="0" applyAlignment="0" applyProtection="0"/>
    <xf numFmtId="0" fontId="28" fillId="41" borderId="0" applyNumberFormat="0" applyBorder="0" applyAlignment="0" applyProtection="0"/>
    <xf numFmtId="0" fontId="80" fillId="53"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Protection="0">
      <alignment vertical="center" wrapText="1"/>
    </xf>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Protection="0">
      <alignment vertical="center" wrapText="1"/>
    </xf>
    <xf numFmtId="0" fontId="28" fillId="54" borderId="0" applyNumberFormat="0" applyBorder="0" applyAlignment="0" applyProtection="0"/>
    <xf numFmtId="0" fontId="28" fillId="54" borderId="0" applyNumberFormat="0" applyBorder="0" applyAlignment="0" applyProtection="0"/>
    <xf numFmtId="0" fontId="80" fillId="55"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56" borderId="0" applyNumberFormat="0" applyBorder="0" applyProtection="0">
      <alignment vertical="center" wrapText="1"/>
    </xf>
    <xf numFmtId="0" fontId="28" fillId="55"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56" borderId="0" applyNumberFormat="0" applyBorder="0" applyProtection="0">
      <alignment vertical="center" wrapText="1"/>
    </xf>
    <xf numFmtId="0" fontId="28" fillId="55" borderId="0" applyNumberFormat="0" applyBorder="0" applyAlignment="0" applyProtection="0"/>
    <xf numFmtId="0" fontId="28" fillId="57" borderId="0" applyNumberFormat="0" applyBorder="0" applyAlignment="0" applyProtection="0"/>
    <xf numFmtId="0" fontId="28" fillId="50" borderId="0" applyNumberFormat="0" applyBorder="0" applyProtection="0">
      <alignment vertical="center" wrapText="1"/>
    </xf>
    <xf numFmtId="0" fontId="28" fillId="49" borderId="0" applyNumberFormat="0" applyBorder="0" applyAlignment="0" applyProtection="0"/>
    <xf numFmtId="0" fontId="28" fillId="34" borderId="0" applyNumberFormat="0" applyBorder="0" applyProtection="0">
      <alignment vertical="center" wrapText="1"/>
    </xf>
    <xf numFmtId="0" fontId="28" fillId="33" borderId="0" applyNumberFormat="0" applyBorder="0" applyAlignment="0" applyProtection="0"/>
    <xf numFmtId="0" fontId="28" fillId="36" borderId="0" applyNumberFormat="0" applyBorder="0" applyProtection="0">
      <alignment vertical="center" wrapText="1"/>
    </xf>
    <xf numFmtId="0" fontId="28" fillId="35" borderId="0" applyNumberFormat="0" applyBorder="0" applyAlignment="0" applyProtection="0"/>
    <xf numFmtId="0" fontId="28" fillId="27" borderId="0" applyNumberFormat="0" applyBorder="0" applyProtection="0">
      <alignment vertical="center" wrapText="1"/>
    </xf>
    <xf numFmtId="0" fontId="28" fillId="52" borderId="0" applyNumberFormat="0" applyBorder="0" applyAlignment="0" applyProtection="0"/>
    <xf numFmtId="0" fontId="28" fillId="46" borderId="0" applyNumberFormat="0" applyBorder="0" applyProtection="0">
      <alignment vertical="center" wrapText="1"/>
    </xf>
    <xf numFmtId="0" fontId="28" fillId="54" borderId="0" applyNumberFormat="0" applyBorder="0" applyAlignment="0" applyProtection="0"/>
    <xf numFmtId="0" fontId="28" fillId="56" borderId="0" applyNumberFormat="0" applyBorder="0" applyProtection="0">
      <alignment vertical="center" wrapText="1"/>
    </xf>
    <xf numFmtId="0" fontId="28" fillId="55" borderId="0" applyNumberFormat="0" applyBorder="0" applyAlignment="0" applyProtection="0"/>
    <xf numFmtId="0" fontId="28" fillId="50" borderId="0" applyNumberFormat="0" applyBorder="0" applyAlignment="0" applyProtection="0"/>
    <xf numFmtId="0" fontId="28" fillId="34" borderId="0" applyNumberFormat="0" applyBorder="0" applyAlignment="0" applyProtection="0"/>
    <xf numFmtId="0" fontId="28" fillId="36" borderId="0" applyNumberFormat="0" applyBorder="0" applyAlignment="0" applyProtection="0"/>
    <xf numFmtId="0" fontId="28" fillId="27" borderId="0" applyNumberFormat="0" applyBorder="0" applyAlignment="0" applyProtection="0"/>
    <xf numFmtId="0" fontId="28" fillId="46" borderId="0" applyNumberFormat="0" applyBorder="0" applyAlignment="0" applyProtection="0"/>
    <xf numFmtId="0" fontId="28" fillId="56" borderId="0" applyNumberFormat="0" applyBorder="0" applyAlignment="0" applyProtection="0"/>
    <xf numFmtId="0" fontId="28" fillId="50" borderId="0" applyNumberFormat="0" applyBorder="0" applyProtection="0">
      <alignment vertical="center" wrapText="1"/>
    </xf>
    <xf numFmtId="0" fontId="28" fillId="50" borderId="0" applyNumberFormat="0" applyBorder="0" applyAlignment="0" applyProtection="0"/>
    <xf numFmtId="0" fontId="28" fillId="34" borderId="0" applyNumberFormat="0" applyBorder="0" applyProtection="0">
      <alignment vertical="center" wrapText="1"/>
    </xf>
    <xf numFmtId="0" fontId="28" fillId="34" borderId="0" applyNumberFormat="0" applyBorder="0" applyAlignment="0" applyProtection="0"/>
    <xf numFmtId="0" fontId="28" fillId="36" borderId="0" applyNumberFormat="0" applyBorder="0" applyProtection="0">
      <alignment vertical="center" wrapText="1"/>
    </xf>
    <xf numFmtId="0" fontId="28" fillId="36" borderId="0" applyNumberFormat="0" applyBorder="0" applyAlignment="0" applyProtection="0"/>
    <xf numFmtId="0" fontId="28" fillId="27" borderId="0" applyNumberFormat="0" applyBorder="0" applyProtection="0">
      <alignment vertical="center" wrapText="1"/>
    </xf>
    <xf numFmtId="0" fontId="28" fillId="27" borderId="0" applyNumberFormat="0" applyBorder="0" applyAlignment="0" applyProtection="0"/>
    <xf numFmtId="0" fontId="28" fillId="46" borderId="0" applyNumberFormat="0" applyBorder="0" applyProtection="0">
      <alignment vertical="center" wrapText="1"/>
    </xf>
    <xf numFmtId="0" fontId="28" fillId="46" borderId="0" applyNumberFormat="0" applyBorder="0" applyAlignment="0" applyProtection="0"/>
    <xf numFmtId="0" fontId="28" fillId="56" borderId="0" applyNumberFormat="0" applyBorder="0" applyProtection="0">
      <alignment vertical="center" wrapText="1"/>
    </xf>
    <xf numFmtId="0" fontId="28" fillId="56" borderId="0" applyNumberFormat="0" applyBorder="0" applyAlignment="0" applyProtection="0"/>
    <xf numFmtId="0" fontId="80" fillId="58" borderId="0" applyNumberFormat="0" applyBorder="0" applyAlignment="0" applyProtection="0"/>
    <xf numFmtId="0" fontId="28" fillId="59"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Protection="0">
      <alignment vertical="center" wrapText="1"/>
    </xf>
    <xf numFmtId="0" fontId="28" fillId="59"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Protection="0">
      <alignment vertical="center" wrapText="1"/>
    </xf>
    <xf numFmtId="0" fontId="28" fillId="59" borderId="0" applyNumberFormat="0" applyBorder="0" applyAlignment="0" applyProtection="0"/>
    <xf numFmtId="0" fontId="28" fillId="54" borderId="0" applyNumberFormat="0" applyBorder="0" applyAlignment="0" applyProtection="0"/>
    <xf numFmtId="0" fontId="80" fillId="60" borderId="0" applyNumberFormat="0" applyBorder="0" applyAlignment="0" applyProtection="0"/>
    <xf numFmtId="0" fontId="28" fillId="61"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Protection="0">
      <alignment vertical="center" wrapText="1"/>
    </xf>
    <xf numFmtId="0" fontId="28" fillId="61"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Protection="0">
      <alignment vertical="center" wrapText="1"/>
    </xf>
    <xf numFmtId="0" fontId="28" fillId="61" borderId="0" applyNumberFormat="0" applyBorder="0" applyAlignment="0" applyProtection="0"/>
    <xf numFmtId="0" fontId="28" fillId="62" borderId="0" applyNumberFormat="0" applyBorder="0" applyAlignment="0" applyProtection="0"/>
    <xf numFmtId="0" fontId="80" fillId="63" borderId="0" applyNumberFormat="0" applyBorder="0" applyAlignment="0" applyProtection="0"/>
    <xf numFmtId="0" fontId="28" fillId="57"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Protection="0">
      <alignment vertical="center" wrapText="1"/>
    </xf>
    <xf numFmtId="0" fontId="28" fillId="57"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Protection="0">
      <alignment vertical="center" wrapText="1"/>
    </xf>
    <xf numFmtId="0" fontId="28" fillId="57" borderId="0" applyNumberFormat="0" applyBorder="0" applyAlignment="0" applyProtection="0"/>
    <xf numFmtId="0" fontId="28" fillId="64" borderId="0" applyNumberFormat="0" applyBorder="0" applyAlignment="0" applyProtection="0"/>
    <xf numFmtId="0" fontId="80" fillId="65" borderId="0" applyNumberFormat="0" applyBorder="0" applyAlignment="0" applyProtection="0"/>
    <xf numFmtId="0" fontId="28" fillId="52"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Protection="0">
      <alignment vertical="center" wrapText="1"/>
    </xf>
    <xf numFmtId="0" fontId="28" fillId="52"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Protection="0">
      <alignment vertical="center" wrapText="1"/>
    </xf>
    <xf numFmtId="0" fontId="28" fillId="52" borderId="0" applyNumberFormat="0" applyBorder="0" applyAlignment="0" applyProtection="0"/>
    <xf numFmtId="0" fontId="28" fillId="44" borderId="0" applyNumberFormat="0" applyBorder="0" applyAlignment="0" applyProtection="0"/>
    <xf numFmtId="0" fontId="80" fillId="66" borderId="0" applyNumberFormat="0" applyBorder="0" applyAlignment="0" applyProtection="0"/>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Protection="0">
      <alignment vertical="center" wrapText="1"/>
    </xf>
    <xf numFmtId="0" fontId="28" fillId="5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Protection="0">
      <alignment vertical="center" wrapText="1"/>
    </xf>
    <xf numFmtId="0" fontId="28" fillId="54" borderId="0" applyNumberFormat="0" applyBorder="0" applyAlignment="0" applyProtection="0"/>
    <xf numFmtId="0" fontId="28" fillId="59" borderId="0" applyNumberFormat="0" applyBorder="0" applyAlignment="0" applyProtection="0"/>
    <xf numFmtId="0" fontId="80" fillId="67" borderId="0" applyNumberFormat="0" applyBorder="0" applyAlignment="0" applyProtection="0"/>
    <xf numFmtId="0" fontId="28" fillId="62"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Protection="0">
      <alignment vertical="center" wrapText="1"/>
    </xf>
    <xf numFmtId="0" fontId="28" fillId="62"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Protection="0">
      <alignment vertical="center" wrapText="1"/>
    </xf>
    <xf numFmtId="0" fontId="28" fillId="62" borderId="0" applyNumberFormat="0" applyBorder="0" applyAlignment="0" applyProtection="0"/>
    <xf numFmtId="0" fontId="28" fillId="57" borderId="0" applyNumberFormat="0" applyBorder="0" applyAlignment="0" applyProtection="0"/>
    <xf numFmtId="0" fontId="30" fillId="31" borderId="1" applyNumberFormat="0" applyProtection="0">
      <alignment vertical="center" wrapText="1"/>
    </xf>
    <xf numFmtId="0" fontId="30" fillId="31" borderId="1" applyNumberFormat="0" applyAlignment="0" applyProtection="0"/>
    <xf numFmtId="0" fontId="30" fillId="31" borderId="1" applyNumberFormat="0" applyAlignment="0" applyProtection="0"/>
    <xf numFmtId="205" fontId="0" fillId="0" borderId="0" applyFill="0" applyBorder="0" applyAlignment="0" applyProtection="0"/>
    <xf numFmtId="0" fontId="81" fillId="6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Protection="0">
      <alignment vertical="center" wrapText="1"/>
    </xf>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Protection="0">
      <alignment vertical="center" wrapText="1"/>
    </xf>
    <xf numFmtId="0" fontId="29" fillId="9" borderId="0" applyNumberFormat="0" applyBorder="0" applyAlignment="0" applyProtection="0"/>
    <xf numFmtId="0" fontId="29" fillId="9" borderId="0" applyNumberFormat="0" applyBorder="0" applyAlignment="0" applyProtection="0"/>
    <xf numFmtId="0" fontId="43" fillId="0" borderId="0" applyNumberFormat="0" applyFill="0" applyBorder="0" applyProtection="0">
      <alignment vertical="center" wrapText="1"/>
    </xf>
    <xf numFmtId="0" fontId="43" fillId="0" borderId="0" applyNumberFormat="0" applyFill="0" applyBorder="0" applyAlignment="0" applyProtection="0"/>
    <xf numFmtId="0" fontId="82" fillId="69" borderId="2" applyNumberFormat="0" applyAlignment="0" applyProtection="0"/>
    <xf numFmtId="0" fontId="30" fillId="70" borderId="1" applyNumberFormat="0" applyAlignment="0" applyProtection="0"/>
    <xf numFmtId="0" fontId="30" fillId="70" borderId="1" applyNumberFormat="0" applyAlignment="0" applyProtection="0"/>
    <xf numFmtId="0" fontId="30" fillId="70" borderId="1" applyNumberFormat="0" applyAlignment="0" applyProtection="0"/>
    <xf numFmtId="0" fontId="30" fillId="70" borderId="1" applyNumberFormat="0" applyAlignment="0" applyProtection="0"/>
    <xf numFmtId="0" fontId="30" fillId="70" borderId="1" applyNumberFormat="0" applyAlignment="0" applyProtection="0"/>
    <xf numFmtId="0" fontId="30" fillId="70" borderId="1" applyNumberFormat="0" applyAlignment="0" applyProtection="0"/>
    <xf numFmtId="0" fontId="30" fillId="70" borderId="1" applyNumberFormat="0" applyAlignment="0" applyProtection="0"/>
    <xf numFmtId="0" fontId="30" fillId="70" borderId="1" applyNumberFormat="0" applyAlignment="0" applyProtection="0"/>
    <xf numFmtId="0" fontId="30" fillId="70" borderId="1" applyNumberFormat="0" applyAlignment="0" applyProtection="0"/>
    <xf numFmtId="0" fontId="30" fillId="31" borderId="1" applyNumberFormat="0" applyProtection="0">
      <alignment vertical="center" wrapText="1"/>
    </xf>
    <xf numFmtId="0" fontId="30" fillId="70" borderId="1" applyNumberFormat="0" applyAlignment="0" applyProtection="0"/>
    <xf numFmtId="0" fontId="30" fillId="31" borderId="1" applyNumberFormat="0" applyAlignment="0" applyProtection="0"/>
    <xf numFmtId="0" fontId="30" fillId="31" borderId="1" applyNumberFormat="0" applyAlignment="0" applyProtection="0"/>
    <xf numFmtId="0" fontId="30" fillId="39" borderId="1" applyNumberFormat="0" applyAlignment="0" applyProtection="0"/>
    <xf numFmtId="0" fontId="30" fillId="70" borderId="1" applyNumberFormat="0" applyAlignment="0" applyProtection="0"/>
    <xf numFmtId="0" fontId="30" fillId="31" borderId="1" applyNumberFormat="0" applyProtection="0">
      <alignment vertical="center" wrapText="1"/>
    </xf>
    <xf numFmtId="0" fontId="30" fillId="71" borderId="1" applyNumberFormat="0" applyAlignment="0" applyProtection="0"/>
    <xf numFmtId="0" fontId="30" fillId="39" borderId="1" applyNumberFormat="0" applyAlignment="0" applyProtection="0"/>
    <xf numFmtId="0" fontId="30" fillId="39" borderId="1" applyNumberFormat="0" applyAlignment="0" applyProtection="0"/>
    <xf numFmtId="0" fontId="30" fillId="39" borderId="1" applyNumberFormat="0" applyAlignment="0" applyProtection="0"/>
    <xf numFmtId="0" fontId="30" fillId="70" borderId="1" applyNumberFormat="0" applyAlignment="0" applyProtection="0"/>
    <xf numFmtId="0" fontId="30" fillId="31" borderId="1" applyNumberFormat="0" applyAlignment="0" applyProtection="0"/>
    <xf numFmtId="0" fontId="30" fillId="31" borderId="1" applyNumberFormat="0" applyAlignment="0" applyProtection="0"/>
    <xf numFmtId="0" fontId="30" fillId="70" borderId="1" applyNumberFormat="0" applyAlignment="0" applyProtection="0"/>
    <xf numFmtId="0" fontId="30" fillId="31" borderId="1" applyNumberFormat="0" applyAlignment="0" applyProtection="0"/>
    <xf numFmtId="0" fontId="30" fillId="31" borderId="1" applyNumberFormat="0" applyAlignment="0" applyProtection="0"/>
    <xf numFmtId="0" fontId="30" fillId="70" borderId="1" applyNumberFormat="0" applyAlignment="0" applyProtection="0"/>
    <xf numFmtId="0" fontId="30" fillId="31" borderId="1" applyNumberFormat="0" applyAlignment="0" applyProtection="0"/>
    <xf numFmtId="0" fontId="30" fillId="31" borderId="1" applyNumberFormat="0" applyAlignment="0" applyProtection="0"/>
    <xf numFmtId="0" fontId="30" fillId="70" borderId="1" applyNumberFormat="0" applyAlignment="0" applyProtection="0"/>
    <xf numFmtId="0" fontId="30" fillId="31" borderId="1" applyNumberFormat="0" applyAlignment="0" applyProtection="0"/>
    <xf numFmtId="0" fontId="30" fillId="31" borderId="1" applyNumberFormat="0" applyAlignment="0" applyProtection="0"/>
    <xf numFmtId="0" fontId="30" fillId="70" borderId="1" applyNumberFormat="0" applyAlignment="0" applyProtection="0"/>
    <xf numFmtId="0" fontId="30" fillId="31" borderId="1" applyNumberFormat="0" applyProtection="0">
      <alignment vertical="center" wrapText="1"/>
    </xf>
    <xf numFmtId="0" fontId="30" fillId="70" borderId="1" applyNumberFormat="0" applyAlignment="0" applyProtection="0"/>
    <xf numFmtId="0" fontId="30" fillId="70" borderId="1" applyNumberFormat="0" applyAlignment="0" applyProtection="0"/>
    <xf numFmtId="0" fontId="83" fillId="72" borderId="3" applyNumberFormat="0" applyAlignment="0" applyProtection="0"/>
    <xf numFmtId="0" fontId="31" fillId="64" borderId="4" applyNumberFormat="0" applyAlignment="0" applyProtection="0"/>
    <xf numFmtId="0" fontId="31" fillId="73" borderId="4" applyNumberFormat="0" applyAlignment="0" applyProtection="0"/>
    <xf numFmtId="0" fontId="31" fillId="73" borderId="4" applyNumberFormat="0" applyAlignment="0" applyProtection="0"/>
    <xf numFmtId="0" fontId="31" fillId="73" borderId="4" applyNumberFormat="0" applyAlignment="0" applyProtection="0"/>
    <xf numFmtId="0" fontId="31" fillId="73" borderId="4" applyNumberFormat="0" applyProtection="0">
      <alignment vertical="center" wrapText="1"/>
    </xf>
    <xf numFmtId="0" fontId="31" fillId="64" borderId="4" applyNumberFormat="0" applyAlignment="0" applyProtection="0"/>
    <xf numFmtId="0" fontId="31" fillId="73" borderId="4" applyNumberFormat="0" applyAlignment="0" applyProtection="0"/>
    <xf numFmtId="0" fontId="31" fillId="73" borderId="4" applyNumberFormat="0" applyAlignment="0" applyProtection="0"/>
    <xf numFmtId="0" fontId="31" fillId="73" borderId="4" applyNumberFormat="0" applyAlignment="0" applyProtection="0"/>
    <xf numFmtId="0" fontId="31" fillId="73" borderId="4" applyNumberFormat="0" applyAlignment="0" applyProtection="0"/>
    <xf numFmtId="0" fontId="31" fillId="73" borderId="4" applyNumberFormat="0" applyProtection="0">
      <alignment vertical="center" wrapText="1"/>
    </xf>
    <xf numFmtId="0" fontId="31" fillId="64" borderId="4" applyNumberFormat="0" applyAlignment="0" applyProtection="0"/>
    <xf numFmtId="0" fontId="31" fillId="64"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6" fontId="15" fillId="0" borderId="0" applyFill="0" applyBorder="0" applyAlignment="0" applyProtection="0"/>
    <xf numFmtId="205" fontId="15" fillId="0" borderId="0" applyFill="0" applyBorder="0" applyAlignment="0" applyProtection="0"/>
    <xf numFmtId="206" fontId="15" fillId="0" borderId="0" applyFill="0" applyBorder="0" applyAlignment="0" applyProtection="0"/>
    <xf numFmtId="205" fontId="15" fillId="0" borderId="0" applyFill="0" applyBorder="0" applyAlignment="0" applyProtection="0"/>
    <xf numFmtId="206" fontId="15" fillId="0" borderId="0" applyFill="0" applyBorder="0" applyAlignment="0" applyProtection="0"/>
    <xf numFmtId="205" fontId="15" fillId="0" borderId="0" applyFill="0" applyBorder="0" applyAlignment="0" applyProtection="0"/>
    <xf numFmtId="206" fontId="15" fillId="0" borderId="0" applyFill="0" applyBorder="0" applyAlignment="0" applyProtection="0"/>
    <xf numFmtId="205" fontId="15" fillId="0" borderId="0" applyFill="0" applyBorder="0" applyAlignment="0" applyProtection="0"/>
    <xf numFmtId="206" fontId="15" fillId="0" borderId="0" applyFill="0" applyBorder="0" applyAlignment="0" applyProtection="0"/>
    <xf numFmtId="205" fontId="15" fillId="0" borderId="0" applyFill="0" applyBorder="0" applyAlignment="0" applyProtection="0"/>
    <xf numFmtId="206" fontId="15" fillId="0" borderId="0" applyFill="0" applyBorder="0" applyAlignment="0" applyProtection="0"/>
    <xf numFmtId="205" fontId="15" fillId="0" borderId="0" applyFill="0" applyBorder="0" applyAlignment="0" applyProtection="0"/>
    <xf numFmtId="206" fontId="15" fillId="0" borderId="0" applyFill="0" applyBorder="0" applyAlignment="0" applyProtection="0"/>
    <xf numFmtId="205" fontId="15" fillId="0" borderId="0" applyFill="0" applyBorder="0" applyAlignment="0" applyProtection="0"/>
    <xf numFmtId="206" fontId="15" fillId="0" borderId="0" applyFill="0" applyBorder="0" applyAlignment="0" applyProtection="0"/>
    <xf numFmtId="205" fontId="15" fillId="0" borderId="0" applyFill="0" applyBorder="0" applyAlignment="0" applyProtection="0"/>
    <xf numFmtId="206" fontId="15" fillId="0" borderId="0" applyFill="0" applyBorder="0" applyAlignment="0" applyProtection="0"/>
    <xf numFmtId="205" fontId="15" fillId="0" borderId="0" applyFill="0" applyBorder="0" applyAlignment="0" applyProtection="0"/>
    <xf numFmtId="206" fontId="15" fillId="0" borderId="0" applyFill="0" applyBorder="0" applyAlignment="0" applyProtection="0"/>
    <xf numFmtId="205" fontId="15" fillId="0" borderId="0" applyFill="0" applyBorder="0" applyAlignment="0" applyProtection="0"/>
    <xf numFmtId="43" fontId="0" fillId="0" borderId="0" applyFont="0" applyFill="0" applyBorder="0" applyAlignment="0" applyProtection="0"/>
    <xf numFmtId="20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5" fillId="0" borderId="0" applyFill="0" applyBorder="0" applyAlignment="0" applyProtection="0"/>
    <xf numFmtId="43" fontId="0" fillId="0" borderId="0" applyFont="0" applyFill="0" applyBorder="0" applyAlignment="0" applyProtection="0"/>
    <xf numFmtId="205" fontId="15" fillId="0" borderId="0" applyFill="0" applyBorder="0" applyAlignment="0" applyProtection="0"/>
    <xf numFmtId="43" fontId="0" fillId="0" borderId="0" applyFont="0" applyFill="0" applyBorder="0" applyAlignment="0" applyProtection="0"/>
    <xf numFmtId="206" fontId="15" fillId="0" borderId="0" applyFill="0" applyBorder="0" applyAlignment="0" applyProtection="0"/>
    <xf numFmtId="197" fontId="0" fillId="0" borderId="0" applyFill="0" applyBorder="0" applyAlignment="0" applyProtection="0"/>
    <xf numFmtId="197" fontId="0" fillId="0" borderId="0" applyFill="0" applyBorder="0" applyAlignment="0" applyProtection="0"/>
    <xf numFmtId="43" fontId="0" fillId="0" borderId="0" applyFont="0" applyFill="0" applyBorder="0" applyAlignment="0" applyProtection="0"/>
    <xf numFmtId="20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5" fillId="0" borderId="0" applyFill="0" applyBorder="0" applyAlignment="0" applyProtection="0"/>
    <xf numFmtId="205" fontId="15" fillId="0" borderId="0" applyFill="0" applyBorder="0" applyAlignment="0" applyProtection="0"/>
    <xf numFmtId="177"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5" fillId="0" borderId="0" applyFill="0" applyBorder="0" applyAlignment="0" applyProtection="0"/>
    <xf numFmtId="205"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5" fillId="0" borderId="0" applyFill="0" applyBorder="0" applyAlignment="0" applyProtection="0"/>
    <xf numFmtId="205"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5" fillId="0" borderId="0" applyFill="0" applyBorder="0" applyAlignment="0" applyProtection="0"/>
    <xf numFmtId="205"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5" fillId="0" borderId="0" applyFill="0" applyBorder="0" applyAlignment="0" applyProtection="0"/>
    <xf numFmtId="205"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5" fillId="0" borderId="0" applyFill="0" applyBorder="0" applyAlignment="0" applyProtection="0"/>
    <xf numFmtId="205"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5" fillId="0" borderId="0" applyFill="0" applyBorder="0" applyAlignment="0" applyProtection="0"/>
    <xf numFmtId="205" fontId="15"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lignment/>
      <protection/>
    </xf>
    <xf numFmtId="0" fontId="45" fillId="0" borderId="0">
      <alignment/>
      <protection/>
    </xf>
    <xf numFmtId="0" fontId="15" fillId="0" borderId="0">
      <alignment/>
      <protection/>
    </xf>
    <xf numFmtId="0" fontId="0" fillId="0" borderId="0">
      <alignment/>
      <protection/>
    </xf>
    <xf numFmtId="0" fontId="15" fillId="0" borderId="0">
      <alignment/>
      <protection/>
    </xf>
    <xf numFmtId="0" fontId="15" fillId="30" borderId="0" applyNumberFormat="0" applyBorder="0" applyAlignment="0" applyProtection="0"/>
    <xf numFmtId="0" fontId="8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Protection="0">
      <alignment vertical="center" wrapText="1"/>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Protection="0">
      <alignment vertical="center" wrapText="1"/>
    </xf>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85" fillId="74"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Protection="0">
      <alignment vertical="center" wrapText="1"/>
    </xf>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Protection="0">
      <alignment vertical="center" wrapText="1"/>
    </xf>
    <xf numFmtId="0" fontId="33" fillId="13" borderId="0" applyNumberFormat="0" applyBorder="0" applyAlignment="0" applyProtection="0"/>
    <xf numFmtId="0" fontId="33" fillId="13" borderId="0" applyNumberFormat="0" applyBorder="0" applyAlignment="0" applyProtection="0"/>
    <xf numFmtId="0" fontId="29" fillId="10" borderId="0" applyNumberFormat="0" applyBorder="0" applyAlignment="0" applyProtection="0"/>
    <xf numFmtId="0" fontId="33" fillId="14" borderId="0" applyNumberFormat="0" applyBorder="0" applyAlignment="0" applyProtection="0"/>
    <xf numFmtId="0" fontId="86"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21" fillId="0" borderId="6" applyNumberFormat="0" applyFill="0" applyProtection="0">
      <alignment vertical="center" wrapText="1"/>
    </xf>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21" fillId="0" borderId="6" applyNumberFormat="0" applyFill="0" applyProtection="0">
      <alignment vertical="center" wrapText="1"/>
    </xf>
    <xf numFmtId="0" fontId="47" fillId="0" borderId="0">
      <alignment horizontal="center"/>
      <protection/>
    </xf>
    <xf numFmtId="0" fontId="34" fillId="0" borderId="7" applyNumberFormat="0" applyFill="0" applyAlignment="0" applyProtection="0"/>
    <xf numFmtId="0" fontId="87" fillId="0" borderId="8" applyNumberFormat="0" applyFill="0" applyAlignment="0" applyProtection="0"/>
    <xf numFmtId="0" fontId="22"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22" fillId="0" borderId="9" applyNumberFormat="0" applyFill="0" applyProtection="0">
      <alignment vertical="center" wrapText="1"/>
    </xf>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22" fillId="0" borderId="9" applyNumberFormat="0" applyFill="0" applyProtection="0">
      <alignment vertical="center" wrapText="1"/>
    </xf>
    <xf numFmtId="0" fontId="35" fillId="0" borderId="10" applyNumberFormat="0" applyFill="0" applyAlignment="0" applyProtection="0"/>
    <xf numFmtId="0" fontId="22" fillId="0" borderId="9" applyNumberFormat="0" applyFill="0" applyAlignment="0" applyProtection="0"/>
    <xf numFmtId="0" fontId="88" fillId="0" borderId="11" applyNumberFormat="0" applyFill="0" applyAlignment="0" applyProtection="0"/>
    <xf numFmtId="0" fontId="23" fillId="0" borderId="12"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23" fillId="0" borderId="12" applyNumberFormat="0" applyFill="0" applyProtection="0">
      <alignment vertical="center" wrapText="1"/>
    </xf>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23" fillId="0" borderId="12" applyNumberFormat="0" applyFill="0" applyProtection="0">
      <alignment vertical="center" wrapText="1"/>
    </xf>
    <xf numFmtId="0" fontId="36" fillId="0" borderId="14" applyNumberFormat="0" applyFill="0" applyAlignment="0" applyProtection="0"/>
    <xf numFmtId="0" fontId="23" fillId="0" borderId="12" applyNumberFormat="0" applyFill="0" applyAlignment="0" applyProtection="0"/>
    <xf numFmtId="0" fontId="88" fillId="0" borderId="0" applyNumberFormat="0" applyFill="0" applyBorder="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3" fillId="0" borderId="0" applyNumberFormat="0" applyFill="0" applyBorder="0" applyProtection="0">
      <alignment vertical="center" wrapText="1"/>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3" fillId="0" borderId="0" applyNumberFormat="0" applyFill="0" applyBorder="0" applyProtection="0">
      <alignment vertical="center" wrapText="1"/>
    </xf>
    <xf numFmtId="0" fontId="36" fillId="0" borderId="0" applyNumberFormat="0" applyFill="0" applyBorder="0" applyAlignment="0" applyProtection="0"/>
    <xf numFmtId="0" fontId="23" fillId="0" borderId="0" applyNumberFormat="0" applyFill="0" applyBorder="0" applyAlignment="0" applyProtection="0"/>
    <xf numFmtId="0" fontId="47" fillId="0" borderId="0">
      <alignment horizontal="center" textRotation="90"/>
      <protection/>
    </xf>
    <xf numFmtId="0" fontId="43" fillId="0" borderId="0" applyNumberFormat="0" applyFill="0" applyBorder="0" applyAlignment="0" applyProtection="0"/>
    <xf numFmtId="0" fontId="10" fillId="0" borderId="0" applyNumberFormat="0" applyFill="0" applyBorder="0" applyAlignment="0" applyProtection="0"/>
    <xf numFmtId="0" fontId="37" fillId="11" borderId="1" applyNumberFormat="0" applyProtection="0">
      <alignment vertical="center" wrapText="1"/>
    </xf>
    <xf numFmtId="0" fontId="37" fillId="11" borderId="1" applyNumberFormat="0" applyAlignment="0" applyProtection="0"/>
    <xf numFmtId="0" fontId="89" fillId="75" borderId="2"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Protection="0">
      <alignment vertical="center" wrapText="1"/>
    </xf>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2" borderId="1" applyNumberFormat="0" applyAlignment="0" applyProtection="0"/>
    <xf numFmtId="0" fontId="37" fillId="11" borderId="1" applyNumberFormat="0" applyAlignment="0" applyProtection="0"/>
    <xf numFmtId="0" fontId="37" fillId="11" borderId="1" applyNumberFormat="0" applyProtection="0">
      <alignment vertical="center" wrapText="1"/>
    </xf>
    <xf numFmtId="0" fontId="37" fillId="25" borderId="1" applyNumberFormat="0" applyAlignment="0" applyProtection="0"/>
    <xf numFmtId="0" fontId="37" fillId="12" borderId="1" applyNumberFormat="0" applyAlignment="0" applyProtection="0"/>
    <xf numFmtId="0" fontId="37" fillId="12" borderId="1" applyNumberFormat="0" applyAlignment="0" applyProtection="0"/>
    <xf numFmtId="0" fontId="37" fillId="12"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Alignment="0" applyProtection="0"/>
    <xf numFmtId="0" fontId="37" fillId="11" borderId="1" applyNumberFormat="0" applyProtection="0">
      <alignment vertical="center" wrapText="1"/>
    </xf>
    <xf numFmtId="0" fontId="37" fillId="11" borderId="1" applyNumberFormat="0" applyAlignment="0" applyProtection="0"/>
    <xf numFmtId="0" fontId="37" fillId="11" borderId="1" applyNumberFormat="0" applyAlignment="0" applyProtection="0"/>
    <xf numFmtId="0" fontId="28" fillId="2" borderId="0" applyNumberFormat="0" applyBorder="0" applyProtection="0">
      <alignment vertical="center" wrapText="1"/>
    </xf>
    <xf numFmtId="0" fontId="28" fillId="59" borderId="0" applyNumberFormat="0" applyBorder="0" applyAlignment="0" applyProtection="0"/>
    <xf numFmtId="0" fontId="28" fillId="3" borderId="0" applyNumberFormat="0" applyBorder="0" applyProtection="0">
      <alignment vertical="center" wrapText="1"/>
    </xf>
    <xf numFmtId="0" fontId="28" fillId="61" borderId="0" applyNumberFormat="0" applyBorder="0" applyAlignment="0" applyProtection="0"/>
    <xf numFmtId="0" fontId="28" fillId="26" borderId="0" applyNumberFormat="0" applyBorder="0" applyProtection="0">
      <alignment vertical="center" wrapText="1"/>
    </xf>
    <xf numFmtId="0" fontId="28" fillId="57" borderId="0" applyNumberFormat="0" applyBorder="0" applyAlignment="0" applyProtection="0"/>
    <xf numFmtId="0" fontId="28" fillId="27" borderId="0" applyNumberFormat="0" applyBorder="0" applyProtection="0">
      <alignment vertical="center" wrapText="1"/>
    </xf>
    <xf numFmtId="0" fontId="28" fillId="52" borderId="0" applyNumberFormat="0" applyBorder="0" applyAlignment="0" applyProtection="0"/>
    <xf numFmtId="0" fontId="28" fillId="46" borderId="0" applyNumberFormat="0" applyBorder="0" applyProtection="0">
      <alignment vertical="center" wrapText="1"/>
    </xf>
    <xf numFmtId="0" fontId="28" fillId="54" borderId="0" applyNumberFormat="0" applyBorder="0" applyAlignment="0" applyProtection="0"/>
    <xf numFmtId="0" fontId="28" fillId="47" borderId="0" applyNumberFormat="0" applyBorder="0" applyProtection="0">
      <alignment vertical="center" wrapText="1"/>
    </xf>
    <xf numFmtId="0" fontId="28" fillId="62" borderId="0" applyNumberFormat="0" applyBorder="0" applyAlignment="0" applyProtection="0"/>
    <xf numFmtId="0" fontId="40" fillId="31" borderId="15" applyNumberFormat="0" applyProtection="0">
      <alignment vertical="center" wrapText="1"/>
    </xf>
    <xf numFmtId="0" fontId="40" fillId="31" borderId="15" applyNumberFormat="0" applyAlignment="0" applyProtection="0"/>
    <xf numFmtId="0" fontId="42" fillId="0" borderId="16" applyNumberFormat="0" applyFill="0" applyAlignment="0" applyProtection="0"/>
    <xf numFmtId="0" fontId="31" fillId="73" borderId="4" applyNumberFormat="0" applyAlignment="0" applyProtection="0"/>
    <xf numFmtId="0" fontId="42" fillId="0" borderId="16" applyNumberFormat="0" applyFill="0" applyProtection="0">
      <alignment vertical="center" wrapText="1"/>
    </xf>
    <xf numFmtId="0" fontId="42" fillId="0" borderId="16" applyNumberFormat="0" applyFill="0" applyAlignment="0" applyProtection="0"/>
    <xf numFmtId="0" fontId="33" fillId="14" borderId="0" applyNumberFormat="0" applyBorder="0" applyProtection="0">
      <alignment vertical="center" wrapText="1"/>
    </xf>
    <xf numFmtId="0" fontId="33" fillId="14" borderId="0" applyNumberFormat="0" applyBorder="0" applyAlignment="0" applyProtection="0"/>
    <xf numFmtId="0" fontId="38" fillId="0" borderId="17" applyNumberFormat="0" applyFill="0" applyAlignment="0" applyProtection="0"/>
    <xf numFmtId="0" fontId="90" fillId="0" borderId="18"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Protection="0">
      <alignment vertical="center" wrapText="1"/>
    </xf>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Protection="0">
      <alignment vertical="center" wrapText="1"/>
    </xf>
    <xf numFmtId="0" fontId="38" fillId="0" borderId="17" applyNumberFormat="0" applyFill="0" applyAlignment="0" applyProtection="0"/>
    <xf numFmtId="0" fontId="38" fillId="0" borderId="17" applyNumberFormat="0" applyFill="0" applyAlignment="0" applyProtection="0"/>
    <xf numFmtId="0" fontId="27" fillId="15" borderId="19" applyNumberFormat="0" applyAlignment="0" applyProtection="0"/>
    <xf numFmtId="0" fontId="39" fillId="37" borderId="0" applyNumberFormat="0" applyBorder="0" applyProtection="0">
      <alignment vertical="center" wrapText="1"/>
    </xf>
    <xf numFmtId="0" fontId="39" fillId="37" borderId="0" applyNumberFormat="0" applyBorder="0" applyAlignment="0" applyProtection="0"/>
    <xf numFmtId="0" fontId="39" fillId="37" borderId="0" applyNumberFormat="0" applyBorder="0" applyAlignment="0" applyProtection="0"/>
    <xf numFmtId="0" fontId="91" fillId="76" borderId="0" applyNumberFormat="0" applyBorder="0" applyAlignment="0" applyProtection="0"/>
    <xf numFmtId="0" fontId="39" fillId="41"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Protection="0">
      <alignment vertical="center" wrapText="1"/>
    </xf>
    <xf numFmtId="0" fontId="39" fillId="41"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Protection="0">
      <alignment vertical="center" wrapText="1"/>
    </xf>
    <xf numFmtId="0" fontId="39" fillId="41" borderId="0" applyNumberFormat="0" applyBorder="0" applyAlignment="0" applyProtection="0"/>
    <xf numFmtId="0" fontId="39" fillId="41" borderId="0" applyNumberFormat="0" applyBorder="0" applyAlignment="0" applyProtection="0"/>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vertical="center" wrapText="1"/>
      <protection/>
    </xf>
    <xf numFmtId="0" fontId="0" fillId="0" borderId="0">
      <alignment vertical="center" wrapText="1"/>
      <protection/>
    </xf>
    <xf numFmtId="0" fontId="14" fillId="0" borderId="0">
      <alignment vertical="center" wrapText="1"/>
      <protection/>
    </xf>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14" fillId="0" borderId="0">
      <alignment vertical="center" wrapText="1"/>
      <protection/>
    </xf>
    <xf numFmtId="0" fontId="92"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15" fillId="0" borderId="0">
      <alignment/>
      <protection/>
    </xf>
    <xf numFmtId="0" fontId="15"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vertical="center" wrapText="1"/>
      <protection/>
    </xf>
    <xf numFmtId="0" fontId="14" fillId="0" borderId="0">
      <alignment vertical="center" wrapText="1"/>
      <protection/>
    </xf>
    <xf numFmtId="0" fontId="0" fillId="0" borderId="0">
      <alignment/>
      <protection/>
    </xf>
    <xf numFmtId="0" fontId="14" fillId="0" borderId="0">
      <alignment/>
      <protection/>
    </xf>
    <xf numFmtId="0" fontId="27" fillId="0" borderId="0">
      <alignment/>
      <protection/>
    </xf>
    <xf numFmtId="0" fontId="14" fillId="0" borderId="0">
      <alignment/>
      <protection/>
    </xf>
    <xf numFmtId="0" fontId="54" fillId="0" borderId="0">
      <alignment/>
      <protection/>
    </xf>
    <xf numFmtId="0" fontId="27" fillId="0" borderId="0">
      <alignment/>
      <protection/>
    </xf>
    <xf numFmtId="0" fontId="0" fillId="0" borderId="0">
      <alignment/>
      <protection/>
    </xf>
    <xf numFmtId="0" fontId="14"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0" fillId="0" borderId="0">
      <alignment vertical="center" wrapText="1"/>
      <protection/>
    </xf>
    <xf numFmtId="0" fontId="15" fillId="0" borderId="0">
      <alignment/>
      <protection/>
    </xf>
    <xf numFmtId="0" fontId="0" fillId="0" borderId="0">
      <alignment/>
      <protection/>
    </xf>
    <xf numFmtId="0" fontId="15" fillId="0" borderId="0">
      <alignment/>
      <protection/>
    </xf>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93" fillId="0" borderId="0">
      <alignment/>
      <protection/>
    </xf>
    <xf numFmtId="0" fontId="15" fillId="0" borderId="0">
      <alignment/>
      <protection/>
    </xf>
    <xf numFmtId="0" fontId="93" fillId="0" borderId="0">
      <alignment/>
      <protection/>
    </xf>
    <xf numFmtId="0" fontId="0" fillId="0" borderId="0">
      <alignment vertical="center" wrapText="1"/>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vertical="center" wrapText="1"/>
      <protection/>
    </xf>
    <xf numFmtId="0" fontId="0" fillId="0" borderId="0">
      <alignment/>
      <protection/>
    </xf>
    <xf numFmtId="0" fontId="0" fillId="0" borderId="0">
      <alignment vertical="center" wrapText="1"/>
      <protection/>
    </xf>
    <xf numFmtId="0" fontId="0" fillId="0" borderId="0">
      <alignment vertical="center" wrapText="1"/>
      <protection/>
    </xf>
    <xf numFmtId="0" fontId="50" fillId="0" borderId="0">
      <alignment vertical="center" wrapText="1"/>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5" fillId="0" borderId="0" applyNumberFormat="0" applyFill="0" applyBorder="0" applyProtection="0">
      <alignment vertical="center" wrapText="1"/>
    </xf>
    <xf numFmtId="0" fontId="25" fillId="0" borderId="0" applyNumberFormat="0" applyFill="0" applyBorder="0" applyAlignment="0" applyProtection="0"/>
    <xf numFmtId="0" fontId="0" fillId="77" borderId="20" applyNumberFormat="0" applyFont="0" applyAlignment="0" applyProtection="0"/>
    <xf numFmtId="0" fontId="0" fillId="20" borderId="19" applyNumberFormat="0" applyFont="0" applyAlignment="0" applyProtection="0"/>
    <xf numFmtId="0" fontId="0" fillId="15" borderId="19" applyNumberFormat="0" applyAlignment="0" applyProtection="0"/>
    <xf numFmtId="0" fontId="27" fillId="15" borderId="19" applyNumberFormat="0" applyAlignment="0" applyProtection="0"/>
    <xf numFmtId="0" fontId="27" fillId="15" borderId="19" applyNumberFormat="0" applyAlignment="0" applyProtection="0"/>
    <xf numFmtId="0" fontId="0" fillId="15" borderId="19" applyNumberFormat="0" applyProtection="0">
      <alignment vertical="center" wrapText="1"/>
    </xf>
    <xf numFmtId="0" fontId="0" fillId="15" borderId="19" applyNumberFormat="0" applyAlignment="0" applyProtection="0"/>
    <xf numFmtId="0" fontId="0" fillId="15" borderId="19" applyNumberFormat="0" applyAlignment="0" applyProtection="0"/>
    <xf numFmtId="0" fontId="0" fillId="20" borderId="19" applyNumberFormat="0" applyFont="0" applyAlignment="0" applyProtection="0"/>
    <xf numFmtId="0" fontId="15" fillId="15" borderId="19" applyNumberFormat="0" applyAlignment="0" applyProtection="0"/>
    <xf numFmtId="0" fontId="0" fillId="15" borderId="19" applyNumberFormat="0" applyAlignment="0" applyProtection="0"/>
    <xf numFmtId="0" fontId="15" fillId="15" borderId="19" applyNumberFormat="0" applyAlignment="0" applyProtection="0"/>
    <xf numFmtId="0" fontId="15" fillId="15" borderId="19" applyNumberFormat="0" applyAlignment="0" applyProtection="0"/>
    <xf numFmtId="0" fontId="15" fillId="15" borderId="19" applyNumberFormat="0" applyAlignment="0" applyProtection="0"/>
    <xf numFmtId="0" fontId="0" fillId="15" borderId="19" applyNumberFormat="0" applyProtection="0">
      <alignment vertical="center" wrapText="1"/>
    </xf>
    <xf numFmtId="0" fontId="0" fillId="20" borderId="19" applyNumberFormat="0" applyFont="0" applyAlignment="0" applyProtection="0"/>
    <xf numFmtId="0" fontId="26" fillId="15" borderId="19" applyNumberFormat="0" applyAlignment="0" applyProtection="0"/>
    <xf numFmtId="0" fontId="95" fillId="69" borderId="21" applyNumberFormat="0" applyAlignment="0" applyProtection="0"/>
    <xf numFmtId="0" fontId="40" fillId="70" borderId="15" applyNumberFormat="0" applyAlignment="0" applyProtection="0"/>
    <xf numFmtId="0" fontId="40" fillId="70" borderId="15" applyNumberFormat="0" applyAlignment="0" applyProtection="0"/>
    <xf numFmtId="0" fontId="40" fillId="70" borderId="15" applyNumberFormat="0" applyAlignment="0" applyProtection="0"/>
    <xf numFmtId="0" fontId="40" fillId="70" borderId="15" applyNumberFormat="0" applyAlignment="0" applyProtection="0"/>
    <xf numFmtId="0" fontId="40" fillId="70" borderId="15" applyNumberFormat="0" applyAlignment="0" applyProtection="0"/>
    <xf numFmtId="0" fontId="40" fillId="70" borderId="15" applyNumberFormat="0" applyAlignment="0" applyProtection="0"/>
    <xf numFmtId="0" fontId="40" fillId="70" borderId="15" applyNumberFormat="0" applyAlignment="0" applyProtection="0"/>
    <xf numFmtId="0" fontId="40" fillId="70" borderId="15" applyNumberFormat="0" applyAlignment="0" applyProtection="0"/>
    <xf numFmtId="0" fontId="40" fillId="70" borderId="15" applyNumberFormat="0" applyAlignment="0" applyProtection="0"/>
    <xf numFmtId="0" fontId="40" fillId="31" borderId="15" applyNumberFormat="0" applyProtection="0">
      <alignment vertical="center" wrapText="1"/>
    </xf>
    <xf numFmtId="0" fontId="40" fillId="70" borderId="15" applyNumberFormat="0" applyAlignment="0" applyProtection="0"/>
    <xf numFmtId="0" fontId="40" fillId="31" borderId="15" applyNumberFormat="0" applyAlignment="0" applyProtection="0"/>
    <xf numFmtId="0" fontId="40" fillId="31" borderId="15" applyNumberFormat="0" applyAlignment="0" applyProtection="0"/>
    <xf numFmtId="0" fontId="40" fillId="39" borderId="15" applyNumberFormat="0" applyAlignment="0" applyProtection="0"/>
    <xf numFmtId="0" fontId="40" fillId="70" borderId="15" applyNumberFormat="0" applyAlignment="0" applyProtection="0"/>
    <xf numFmtId="0" fontId="40" fillId="31" borderId="15" applyNumberFormat="0" applyProtection="0">
      <alignment vertical="center" wrapText="1"/>
    </xf>
    <xf numFmtId="0" fontId="40" fillId="71" borderId="15" applyNumberFormat="0" applyAlignment="0" applyProtection="0"/>
    <xf numFmtId="0" fontId="40" fillId="39" borderId="15" applyNumberFormat="0" applyAlignment="0" applyProtection="0"/>
    <xf numFmtId="0" fontId="40" fillId="39" borderId="15" applyNumberFormat="0" applyAlignment="0" applyProtection="0"/>
    <xf numFmtId="0" fontId="40" fillId="39" borderId="15" applyNumberFormat="0" applyAlignment="0" applyProtection="0"/>
    <xf numFmtId="0" fontId="40" fillId="70" borderId="15" applyNumberFormat="0" applyAlignment="0" applyProtection="0"/>
    <xf numFmtId="0" fontId="40" fillId="31" borderId="15" applyNumberFormat="0" applyAlignment="0" applyProtection="0"/>
    <xf numFmtId="0" fontId="40" fillId="31" borderId="15" applyNumberFormat="0" applyAlignment="0" applyProtection="0"/>
    <xf numFmtId="0" fontId="40" fillId="70" borderId="15" applyNumberFormat="0" applyAlignment="0" applyProtection="0"/>
    <xf numFmtId="0" fontId="40" fillId="31" borderId="15" applyNumberFormat="0" applyAlignment="0" applyProtection="0"/>
    <xf numFmtId="0" fontId="40" fillId="31" borderId="15" applyNumberFormat="0" applyAlignment="0" applyProtection="0"/>
    <xf numFmtId="0" fontId="40" fillId="70" borderId="15" applyNumberFormat="0" applyAlignment="0" applyProtection="0"/>
    <xf numFmtId="0" fontId="40" fillId="31" borderId="15" applyNumberFormat="0" applyAlignment="0" applyProtection="0"/>
    <xf numFmtId="0" fontId="40" fillId="31" borderId="15" applyNumberFormat="0" applyAlignment="0" applyProtection="0"/>
    <xf numFmtId="0" fontId="40" fillId="70" borderId="15" applyNumberFormat="0" applyAlignment="0" applyProtection="0"/>
    <xf numFmtId="0" fontId="40" fillId="31" borderId="15" applyNumberFormat="0" applyAlignment="0" applyProtection="0"/>
    <xf numFmtId="0" fontId="40" fillId="31" borderId="15" applyNumberFormat="0" applyAlignment="0" applyProtection="0"/>
    <xf numFmtId="0" fontId="40" fillId="70" borderId="15" applyNumberFormat="0" applyAlignment="0" applyProtection="0"/>
    <xf numFmtId="0" fontId="40" fillId="31" borderId="15" applyNumberFormat="0" applyProtection="0">
      <alignment vertical="center" wrapText="1"/>
    </xf>
    <xf numFmtId="0" fontId="40" fillId="70" borderId="15" applyNumberFormat="0" applyAlignment="0" applyProtection="0"/>
    <xf numFmtId="0" fontId="40" fillId="70" borderId="15" applyNumberFormat="0" applyAlignment="0" applyProtection="0"/>
    <xf numFmtId="0" fontId="1" fillId="0" borderId="0">
      <alignment/>
      <protection/>
    </xf>
    <xf numFmtId="0" fontId="0" fillId="0" borderId="0">
      <alignment/>
      <protection/>
    </xf>
    <xf numFmtId="0" fontId="32" fillId="0" borderId="0" applyNumberFormat="0" applyFill="0" applyBorder="0" applyProtection="0">
      <alignment vertical="center" wrapText="1"/>
    </xf>
    <xf numFmtId="0" fontId="32" fillId="0" borderId="0" applyNumberFormat="0" applyFill="0" applyBorder="0" applyAlignment="0" applyProtection="0"/>
    <xf numFmtId="0" fontId="31" fillId="73" borderId="4" applyNumberFormat="0" applyProtection="0">
      <alignment vertical="center" wrapText="1"/>
    </xf>
    <xf numFmtId="0" fontId="31" fillId="73" borderId="4" applyNumberFormat="0" applyAlignment="0" applyProtection="0"/>
    <xf numFmtId="0" fontId="25" fillId="0" borderId="0" applyNumberFormat="0" applyFill="0" applyBorder="0" applyAlignment="0" applyProtection="0"/>
    <xf numFmtId="0" fontId="21" fillId="0" borderId="6" applyNumberFormat="0" applyFill="0" applyAlignment="0" applyProtection="0"/>
    <xf numFmtId="0" fontId="22" fillId="0" borderId="9"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5" borderId="19" applyNumberFormat="0" applyProtection="0">
      <alignment vertical="center" wrapText="1"/>
    </xf>
    <xf numFmtId="0" fontId="15" fillId="15" borderId="19" applyNumberFormat="0" applyAlignment="0" applyProtection="0"/>
    <xf numFmtId="0" fontId="51" fillId="0" borderId="0">
      <alignment/>
      <protection/>
    </xf>
    <xf numFmtId="208" fontId="51"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38" fillId="0" borderId="17" applyNumberFormat="0" applyFill="0" applyProtection="0">
      <alignment vertical="center" wrapText="1"/>
    </xf>
    <xf numFmtId="0" fontId="38" fillId="0" borderId="17" applyNumberFormat="0" applyFill="0" applyAlignment="0" applyProtection="0"/>
    <xf numFmtId="0" fontId="38" fillId="0" borderId="17" applyNumberFormat="0" applyFill="0" applyProtection="0">
      <alignment vertical="center" wrapText="1"/>
    </xf>
    <xf numFmtId="0" fontId="38" fillId="0" borderId="17" applyNumberFormat="0" applyFill="0" applyAlignment="0" applyProtection="0"/>
    <xf numFmtId="0" fontId="32" fillId="0" borderId="0" applyNumberFormat="0" applyFill="0" applyBorder="0" applyAlignment="0" applyProtection="0"/>
    <xf numFmtId="0" fontId="37" fillId="11" borderId="1" applyNumberFormat="0" applyAlignment="0" applyProtection="0"/>
    <xf numFmtId="0" fontId="29" fillId="10" borderId="0" applyNumberFormat="0" applyBorder="0" applyProtection="0">
      <alignment vertical="center" wrapText="1"/>
    </xf>
    <xf numFmtId="0" fontId="29" fillId="10" borderId="0" applyNumberFormat="0" applyBorder="0" applyAlignment="0" applyProtection="0"/>
    <xf numFmtId="0" fontId="5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Protection="0">
      <alignment vertical="center" wrapText="1"/>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Protection="0">
      <alignment vertical="center" wrapText="1"/>
    </xf>
    <xf numFmtId="0" fontId="41" fillId="0" borderId="0" applyNumberFormat="0" applyFill="0" applyBorder="0" applyAlignment="0" applyProtection="0"/>
    <xf numFmtId="0" fontId="25" fillId="0" borderId="0" applyNumberFormat="0" applyFill="0" applyBorder="0" applyAlignment="0" applyProtection="0"/>
    <xf numFmtId="0" fontId="97" fillId="0" borderId="22"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Protection="0">
      <alignment vertical="center" wrapText="1"/>
    </xf>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Protection="0">
      <alignment vertical="center" wrapText="1"/>
    </xf>
    <xf numFmtId="0" fontId="42" fillId="0" borderId="23" applyNumberFormat="0" applyFill="0" applyAlignment="0" applyProtection="0"/>
    <xf numFmtId="0" fontId="42" fillId="0" borderId="16" applyNumberFormat="0" applyFill="0" applyAlignment="0" applyProtection="0"/>
    <xf numFmtId="0" fontId="40" fillId="31" borderId="15" applyNumberFormat="0" applyAlignment="0" applyProtection="0"/>
    <xf numFmtId="0" fontId="21" fillId="0" borderId="6" applyNumberFormat="0" applyFill="0" applyProtection="0">
      <alignment vertical="center" wrapText="1"/>
    </xf>
    <xf numFmtId="0" fontId="21" fillId="0" borderId="6" applyNumberFormat="0" applyFill="0" applyAlignment="0" applyProtection="0"/>
    <xf numFmtId="0" fontId="22" fillId="0" borderId="9" applyNumberFormat="0" applyFill="0" applyProtection="0">
      <alignment vertical="center" wrapText="1"/>
    </xf>
    <xf numFmtId="0" fontId="22" fillId="0" borderId="9" applyNumberFormat="0" applyFill="0" applyAlignment="0" applyProtection="0"/>
    <xf numFmtId="0" fontId="23" fillId="0" borderId="12" applyNumberFormat="0" applyFill="0" applyProtection="0">
      <alignment vertical="center" wrapText="1"/>
    </xf>
    <xf numFmtId="0" fontId="23" fillId="0" borderId="12" applyNumberFormat="0" applyFill="0" applyAlignment="0" applyProtection="0"/>
    <xf numFmtId="0" fontId="23" fillId="0" borderId="0" applyNumberFormat="0" applyFill="0" applyBorder="0" applyProtection="0">
      <alignment vertical="center" wrapText="1"/>
    </xf>
    <xf numFmtId="0" fontId="2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Protection="0">
      <alignment vertical="center" wrapText="1"/>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Protection="0">
      <alignment vertical="center" wrapText="1"/>
    </xf>
    <xf numFmtId="0" fontId="43"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vertical="center" wrapText="1"/>
      <protection/>
    </xf>
    <xf numFmtId="0" fontId="93" fillId="0" borderId="0">
      <alignment/>
      <protection/>
    </xf>
    <xf numFmtId="0" fontId="0" fillId="0" borderId="0">
      <alignment/>
      <protection/>
    </xf>
    <xf numFmtId="9" fontId="0" fillId="0" borderId="0" applyFill="0" applyBorder="0" applyProtection="0">
      <alignment vertical="center" wrapText="1"/>
    </xf>
    <xf numFmtId="0" fontId="1" fillId="0" borderId="0">
      <alignment/>
      <protection/>
    </xf>
    <xf numFmtId="212" fontId="0" fillId="0" borderId="0" applyFill="0" applyBorder="0" applyProtection="0">
      <alignment vertical="center" wrapText="1"/>
    </xf>
  </cellStyleXfs>
  <cellXfs count="412">
    <xf numFmtId="0" fontId="0" fillId="0" borderId="0" xfId="0" applyAlignment="1">
      <alignment/>
    </xf>
    <xf numFmtId="0" fontId="4" fillId="0" borderId="0" xfId="0" applyFont="1" applyAlignment="1">
      <alignment/>
    </xf>
    <xf numFmtId="186" fontId="0" fillId="0" borderId="0" xfId="0" applyNumberFormat="1" applyAlignment="1">
      <alignment horizontal="center" vertical="center"/>
    </xf>
    <xf numFmtId="0" fontId="5" fillId="0" borderId="0" xfId="1129" applyFont="1" applyBorder="1" applyAlignment="1">
      <alignment horizontal="left"/>
      <protection/>
    </xf>
    <xf numFmtId="187" fontId="5" fillId="0" borderId="0" xfId="1129" applyNumberFormat="1" applyFont="1" applyBorder="1" applyAlignment="1">
      <alignment horizontal="center" vertical="center" wrapText="1"/>
      <protection/>
    </xf>
    <xf numFmtId="189" fontId="8" fillId="0" borderId="0" xfId="0" applyNumberFormat="1" applyFont="1" applyFill="1" applyBorder="1" applyAlignment="1">
      <alignment horizontal="center" vertical="center"/>
    </xf>
    <xf numFmtId="189" fontId="8" fillId="0" borderId="0" xfId="0" applyNumberFormat="1" applyFont="1" applyFill="1" applyBorder="1" applyAlignment="1">
      <alignment horizontal="right" vertical="center"/>
    </xf>
    <xf numFmtId="186" fontId="8" fillId="0" borderId="0" xfId="0" applyNumberFormat="1" applyFont="1" applyFill="1" applyBorder="1" applyAlignment="1">
      <alignment horizontal="center" vertical="center"/>
    </xf>
    <xf numFmtId="0" fontId="8" fillId="0" borderId="0" xfId="0" applyFont="1" applyAlignment="1">
      <alignment/>
    </xf>
    <xf numFmtId="186" fontId="4" fillId="0" borderId="0" xfId="0" applyNumberFormat="1" applyFont="1" applyAlignment="1">
      <alignment vertical="center"/>
    </xf>
    <xf numFmtId="186" fontId="0" fillId="0" borderId="0" xfId="0" applyNumberFormat="1" applyAlignment="1">
      <alignment vertical="center"/>
    </xf>
    <xf numFmtId="0" fontId="3" fillId="0" borderId="0" xfId="0" applyFont="1" applyAlignment="1">
      <alignment/>
    </xf>
    <xf numFmtId="0" fontId="7" fillId="0" borderId="0" xfId="0" applyFont="1" applyAlignment="1">
      <alignment/>
    </xf>
    <xf numFmtId="0" fontId="9" fillId="0" borderId="0" xfId="0" applyFont="1" applyAlignment="1">
      <alignment horizontal="left"/>
    </xf>
    <xf numFmtId="186" fontId="9" fillId="0" borderId="24" xfId="0" applyNumberFormat="1" applyFont="1" applyBorder="1" applyAlignment="1">
      <alignment horizontal="center" vertical="center"/>
    </xf>
    <xf numFmtId="186" fontId="9" fillId="0" borderId="25" xfId="0" applyNumberFormat="1" applyFont="1" applyBorder="1" applyAlignment="1">
      <alignment horizontal="center" vertical="center"/>
    </xf>
    <xf numFmtId="186" fontId="8" fillId="0" borderId="26" xfId="0" applyNumberFormat="1" applyFont="1" applyBorder="1" applyAlignment="1">
      <alignment horizontal="center" vertical="center"/>
    </xf>
    <xf numFmtId="10" fontId="8" fillId="0" borderId="26" xfId="0" applyNumberFormat="1" applyFont="1" applyBorder="1" applyAlignment="1">
      <alignment horizontal="center" vertical="center" wrapText="1"/>
    </xf>
    <xf numFmtId="186" fontId="7" fillId="0" borderId="26" xfId="0" applyNumberFormat="1" applyFont="1" applyBorder="1" applyAlignment="1">
      <alignment horizontal="center" vertical="center"/>
    </xf>
    <xf numFmtId="0" fontId="9" fillId="0" borderId="24" xfId="0" applyFont="1" applyBorder="1" applyAlignment="1">
      <alignment horizontal="center" vertical="center"/>
    </xf>
    <xf numFmtId="0" fontId="3" fillId="0" borderId="0" xfId="1129" applyFont="1" applyBorder="1" applyAlignment="1">
      <alignment/>
      <protection/>
    </xf>
    <xf numFmtId="186" fontId="3" fillId="0" borderId="0" xfId="1129" applyNumberFormat="1" applyFont="1" applyBorder="1" applyAlignment="1">
      <alignment horizontal="center" vertical="center" wrapText="1"/>
      <protection/>
    </xf>
    <xf numFmtId="0" fontId="0" fillId="0" borderId="0" xfId="0" applyFont="1" applyAlignment="1">
      <alignment/>
    </xf>
    <xf numFmtId="0" fontId="0" fillId="0" borderId="0" xfId="0" applyBorder="1" applyAlignment="1">
      <alignment/>
    </xf>
    <xf numFmtId="203" fontId="3" fillId="0" borderId="26" xfId="1129" applyNumberFormat="1" applyFont="1" applyBorder="1" applyAlignment="1">
      <alignment horizontal="center" vertical="center" wrapText="1"/>
      <protection/>
    </xf>
    <xf numFmtId="0" fontId="53" fillId="0" borderId="0" xfId="0" applyFont="1" applyAlignment="1">
      <alignment/>
    </xf>
    <xf numFmtId="1" fontId="4" fillId="16" borderId="24" xfId="979" applyNumberFormat="1" applyFont="1" applyFill="1" applyBorder="1" applyAlignment="1">
      <alignment horizontal="center" vertical="center" wrapText="1"/>
      <protection/>
    </xf>
    <xf numFmtId="0" fontId="4" fillId="16" borderId="24" xfId="0" applyFont="1" applyFill="1" applyBorder="1" applyAlignment="1">
      <alignment horizontal="left" wrapText="1"/>
    </xf>
    <xf numFmtId="0" fontId="4" fillId="16" borderId="24" xfId="0" applyFont="1" applyFill="1" applyBorder="1" applyAlignment="1">
      <alignment wrapText="1"/>
    </xf>
    <xf numFmtId="0" fontId="4" fillId="16" borderId="24" xfId="0" applyFont="1" applyFill="1" applyBorder="1" applyAlignment="1">
      <alignment horizontal="left" vertical="center" wrapText="1"/>
    </xf>
    <xf numFmtId="0" fontId="4" fillId="16" borderId="0" xfId="0" applyFont="1" applyFill="1" applyAlignment="1">
      <alignment/>
    </xf>
    <xf numFmtId="189" fontId="4" fillId="16" borderId="0" xfId="0" applyNumberFormat="1" applyFont="1" applyFill="1" applyAlignment="1">
      <alignment horizontal="center" vertical="center"/>
    </xf>
    <xf numFmtId="186" fontId="4" fillId="16" borderId="0" xfId="0" applyNumberFormat="1" applyFont="1" applyFill="1" applyBorder="1" applyAlignment="1">
      <alignment horizontal="center" vertical="center"/>
    </xf>
    <xf numFmtId="0" fontId="0" fillId="16" borderId="0" xfId="0" applyFont="1" applyFill="1" applyBorder="1" applyAlignment="1">
      <alignment horizontal="left" vertical="center"/>
    </xf>
    <xf numFmtId="186" fontId="0" fillId="16" borderId="0" xfId="0" applyNumberFormat="1" applyFont="1" applyFill="1" applyBorder="1" applyAlignment="1">
      <alignment horizontal="center" vertical="center"/>
    </xf>
    <xf numFmtId="189" fontId="4" fillId="16" borderId="0" xfId="0" applyNumberFormat="1" applyFont="1" applyFill="1" applyBorder="1" applyAlignment="1">
      <alignment horizontal="center" vertical="center"/>
    </xf>
    <xf numFmtId="0" fontId="55" fillId="16" borderId="0" xfId="0" applyFont="1" applyFill="1" applyBorder="1" applyAlignment="1">
      <alignment/>
    </xf>
    <xf numFmtId="0" fontId="4" fillId="16" borderId="24" xfId="0" applyFont="1" applyFill="1" applyBorder="1" applyAlignment="1">
      <alignment horizontal="center" vertical="center" wrapText="1"/>
    </xf>
    <xf numFmtId="189" fontId="4" fillId="16" borderId="24" xfId="0" applyNumberFormat="1" applyFont="1" applyFill="1" applyBorder="1" applyAlignment="1">
      <alignment horizontal="center" vertical="center"/>
    </xf>
    <xf numFmtId="186" fontId="4" fillId="16" borderId="24" xfId="0" applyNumberFormat="1" applyFont="1" applyFill="1" applyBorder="1" applyAlignment="1">
      <alignment horizontal="center" vertical="center"/>
    </xf>
    <xf numFmtId="186" fontId="4" fillId="16" borderId="24" xfId="0" applyNumberFormat="1" applyFont="1" applyFill="1" applyBorder="1" applyAlignment="1">
      <alignment horizontal="center" vertical="center" wrapText="1"/>
    </xf>
    <xf numFmtId="0" fontId="4" fillId="16" borderId="0" xfId="0" applyFont="1" applyFill="1" applyBorder="1" applyAlignment="1">
      <alignment/>
    </xf>
    <xf numFmtId="0" fontId="0" fillId="16" borderId="0" xfId="0" applyFont="1" applyFill="1" applyBorder="1" applyAlignment="1">
      <alignment/>
    </xf>
    <xf numFmtId="186" fontId="4" fillId="16" borderId="0" xfId="0" applyNumberFormat="1" applyFont="1" applyFill="1" applyAlignment="1">
      <alignment horizontal="center" vertical="center"/>
    </xf>
    <xf numFmtId="1" fontId="4" fillId="16" borderId="24" xfId="0" applyNumberFormat="1" applyFont="1" applyFill="1" applyBorder="1" applyAlignment="1">
      <alignment horizontal="left" wrapText="1"/>
    </xf>
    <xf numFmtId="0" fontId="4" fillId="16" borderId="24" xfId="0" applyFont="1" applyFill="1" applyBorder="1" applyAlignment="1">
      <alignment horizontal="right" wrapText="1"/>
    </xf>
    <xf numFmtId="0" fontId="20" fillId="16" borderId="24" xfId="0" applyFont="1" applyFill="1" applyBorder="1" applyAlignment="1">
      <alignment horizontal="right" wrapText="1"/>
    </xf>
    <xf numFmtId="0" fontId="4" fillId="0" borderId="24" xfId="0" applyFont="1" applyFill="1" applyBorder="1" applyAlignment="1">
      <alignment wrapText="1"/>
    </xf>
    <xf numFmtId="186" fontId="4" fillId="0" borderId="24" xfId="0" applyNumberFormat="1" applyFont="1" applyFill="1" applyBorder="1" applyAlignment="1">
      <alignment horizontal="center" vertical="center"/>
    </xf>
    <xf numFmtId="186" fontId="4" fillId="0" borderId="24" xfId="0" applyNumberFormat="1" applyFont="1" applyFill="1" applyBorder="1" applyAlignment="1">
      <alignment horizontal="center" vertical="center" wrapText="1"/>
    </xf>
    <xf numFmtId="1" fontId="4" fillId="16" borderId="24" xfId="0" applyNumberFormat="1" applyFont="1" applyFill="1" applyBorder="1" applyAlignment="1">
      <alignment horizontal="left" wrapText="1"/>
    </xf>
    <xf numFmtId="186" fontId="4" fillId="16" borderId="24" xfId="0" applyNumberFormat="1" applyFont="1" applyFill="1" applyBorder="1" applyAlignment="1">
      <alignment horizontal="center" vertical="center"/>
    </xf>
    <xf numFmtId="0" fontId="4" fillId="0" borderId="24" xfId="1077" applyFont="1" applyFill="1" applyBorder="1" applyAlignment="1">
      <alignment horizontal="center" vertical="center"/>
      <protection/>
    </xf>
    <xf numFmtId="186" fontId="4" fillId="0" borderId="24" xfId="1077" applyNumberFormat="1" applyFont="1" applyFill="1" applyBorder="1" applyAlignment="1">
      <alignment horizontal="center" vertical="center"/>
      <protection/>
    </xf>
    <xf numFmtId="186" fontId="4" fillId="0" borderId="24" xfId="0" applyNumberFormat="1" applyFont="1" applyFill="1" applyBorder="1" applyAlignment="1">
      <alignment horizontal="center" vertical="center"/>
    </xf>
    <xf numFmtId="189" fontId="4" fillId="0" borderId="24" xfId="0" applyNumberFormat="1" applyFont="1" applyFill="1" applyBorder="1" applyAlignment="1">
      <alignment horizontal="left" vertical="center" wrapText="1"/>
    </xf>
    <xf numFmtId="0" fontId="4" fillId="16" borderId="24" xfId="1077" applyFont="1" applyFill="1" applyBorder="1" applyAlignment="1">
      <alignment wrapText="1"/>
      <protection/>
    </xf>
    <xf numFmtId="0" fontId="4" fillId="16" borderId="24" xfId="1077" applyFont="1" applyFill="1" applyBorder="1" applyAlignment="1">
      <alignment horizontal="center" vertical="center"/>
      <protection/>
    </xf>
    <xf numFmtId="1" fontId="4" fillId="0" borderId="24" xfId="1077" applyNumberFormat="1" applyFont="1" applyFill="1" applyBorder="1" applyAlignment="1">
      <alignment horizontal="left" wrapText="1"/>
      <protection/>
    </xf>
    <xf numFmtId="0" fontId="4" fillId="0" borderId="24" xfId="0" applyFont="1" applyFill="1" applyBorder="1" applyAlignment="1">
      <alignment horizontal="left" wrapText="1"/>
    </xf>
    <xf numFmtId="1" fontId="4" fillId="0" borderId="24" xfId="0" applyNumberFormat="1" applyFont="1" applyFill="1" applyBorder="1" applyAlignment="1">
      <alignment horizontal="left" wrapText="1"/>
    </xf>
    <xf numFmtId="186" fontId="4" fillId="0" borderId="27" xfId="0" applyNumberFormat="1" applyFont="1" applyFill="1" applyBorder="1" applyAlignment="1">
      <alignment horizontal="center" vertical="center"/>
    </xf>
    <xf numFmtId="0" fontId="4" fillId="16" borderId="24" xfId="0" applyFont="1" applyFill="1" applyBorder="1" applyAlignment="1">
      <alignment horizontal="center" vertical="center" wrapText="1"/>
    </xf>
    <xf numFmtId="189" fontId="4" fillId="16" borderId="28" xfId="0" applyNumberFormat="1" applyFont="1" applyFill="1" applyBorder="1" applyAlignment="1">
      <alignment horizontal="center" vertical="center"/>
    </xf>
    <xf numFmtId="189" fontId="4" fillId="16" borderId="29" xfId="0" applyNumberFormat="1" applyFont="1" applyFill="1" applyBorder="1" applyAlignment="1">
      <alignment horizontal="center" vertical="center"/>
    </xf>
    <xf numFmtId="0" fontId="4" fillId="16" borderId="30" xfId="0" applyFont="1" applyFill="1" applyBorder="1" applyAlignment="1">
      <alignment horizontal="center" wrapText="1"/>
    </xf>
    <xf numFmtId="186" fontId="4" fillId="0" borderId="24" xfId="1126" applyNumberFormat="1" applyFont="1" applyFill="1" applyBorder="1" applyAlignment="1">
      <alignment horizontal="center" vertical="center" wrapText="1"/>
      <protection/>
    </xf>
    <xf numFmtId="186" fontId="4" fillId="0" borderId="24" xfId="1008" applyNumberFormat="1" applyFont="1" applyFill="1" applyBorder="1" applyAlignment="1">
      <alignment horizontal="center" vertical="center" wrapText="1"/>
      <protection/>
    </xf>
    <xf numFmtId="0" fontId="4" fillId="16" borderId="24" xfId="0" applyFont="1" applyFill="1" applyBorder="1" applyAlignment="1">
      <alignment horizontal="left" vertical="top" wrapText="1"/>
    </xf>
    <xf numFmtId="0" fontId="4" fillId="0" borderId="24" xfId="0" applyFont="1" applyFill="1" applyBorder="1" applyAlignment="1">
      <alignment horizontal="right" wrapText="1"/>
    </xf>
    <xf numFmtId="0" fontId="4" fillId="0" borderId="0" xfId="0" applyFont="1" applyFill="1" applyBorder="1" applyAlignment="1">
      <alignment/>
    </xf>
    <xf numFmtId="0" fontId="0" fillId="0" borderId="0" xfId="0" applyFont="1" applyFill="1" applyBorder="1" applyAlignment="1">
      <alignment/>
    </xf>
    <xf numFmtId="189" fontId="4" fillId="0" borderId="24" xfId="0" applyNumberFormat="1" applyFont="1" applyFill="1" applyBorder="1" applyAlignment="1">
      <alignment horizontal="center" vertical="center"/>
    </xf>
    <xf numFmtId="0" fontId="4" fillId="0" borderId="24" xfId="1130" applyFont="1" applyFill="1" applyBorder="1" applyAlignment="1">
      <alignment horizontal="center" vertical="center" wrapText="1"/>
      <protection/>
    </xf>
    <xf numFmtId="0" fontId="4" fillId="0" borderId="24" xfId="1130" applyFont="1" applyFill="1" applyBorder="1" applyAlignment="1">
      <alignment horizontal="left" vertical="center" wrapText="1"/>
      <protection/>
    </xf>
    <xf numFmtId="0" fontId="55" fillId="0" borderId="0" xfId="0" applyFont="1" applyFill="1" applyBorder="1" applyAlignment="1">
      <alignment/>
    </xf>
    <xf numFmtId="189" fontId="4" fillId="0" borderId="0" xfId="0" applyNumberFormat="1" applyFont="1" applyFill="1" applyAlignment="1">
      <alignment horizontal="center" vertical="center"/>
    </xf>
    <xf numFmtId="186" fontId="4" fillId="0" borderId="0" xfId="0" applyNumberFormat="1" applyFont="1" applyFill="1" applyAlignment="1">
      <alignment horizontal="center" vertical="center"/>
    </xf>
    <xf numFmtId="0" fontId="4" fillId="0" borderId="0" xfId="0" applyFont="1" applyFill="1" applyAlignment="1">
      <alignment/>
    </xf>
    <xf numFmtId="189" fontId="4" fillId="0" borderId="0" xfId="0" applyNumberFormat="1" applyFont="1" applyFill="1" applyBorder="1" applyAlignment="1">
      <alignment horizontal="center" vertical="center"/>
    </xf>
    <xf numFmtId="18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86" fontId="4" fillId="0" borderId="0"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43" fontId="4" fillId="0" borderId="24" xfId="689" applyFont="1" applyFill="1" applyBorder="1" applyAlignment="1">
      <alignment vertical="center" wrapText="1"/>
    </xf>
    <xf numFmtId="186" fontId="4" fillId="0" borderId="24" xfId="689" applyNumberFormat="1"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vertical="center" wrapText="1"/>
    </xf>
    <xf numFmtId="0" fontId="4" fillId="0" borderId="25" xfId="0" applyFont="1" applyFill="1" applyBorder="1" applyAlignment="1">
      <alignment horizontal="left" vertical="center" wrapText="1"/>
    </xf>
    <xf numFmtId="0" fontId="59" fillId="0" borderId="24" xfId="0" applyFont="1" applyFill="1" applyBorder="1" applyAlignment="1">
      <alignment wrapText="1"/>
    </xf>
    <xf numFmtId="1" fontId="4" fillId="0" borderId="24" xfId="0" applyNumberFormat="1" applyFont="1" applyFill="1" applyBorder="1" applyAlignment="1">
      <alignment horizontal="left" wrapText="1"/>
    </xf>
    <xf numFmtId="0" fontId="4" fillId="0" borderId="30" xfId="0" applyFont="1" applyFill="1" applyBorder="1" applyAlignment="1">
      <alignment horizontal="center" vertical="center" wrapText="1"/>
    </xf>
    <xf numFmtId="0" fontId="4" fillId="0" borderId="27" xfId="0" applyFont="1" applyFill="1" applyBorder="1" applyAlignment="1">
      <alignment horizontal="center" vertical="center"/>
    </xf>
    <xf numFmtId="201" fontId="4" fillId="0" borderId="27" xfId="0" applyNumberFormat="1" applyFont="1" applyFill="1" applyBorder="1" applyAlignment="1">
      <alignment horizontal="center" vertical="center"/>
    </xf>
    <xf numFmtId="0" fontId="59" fillId="0" borderId="28" xfId="0" applyFont="1" applyFill="1" applyBorder="1" applyAlignment="1">
      <alignment wrapText="1"/>
    </xf>
    <xf numFmtId="0" fontId="4" fillId="0" borderId="31" xfId="0" applyFont="1" applyFill="1" applyBorder="1" applyAlignment="1">
      <alignment horizontal="center" vertical="center"/>
    </xf>
    <xf numFmtId="201" fontId="4" fillId="0" borderId="31" xfId="0" applyNumberFormat="1" applyFont="1" applyFill="1" applyBorder="1" applyAlignment="1">
      <alignment horizontal="center" vertical="center"/>
    </xf>
    <xf numFmtId="0" fontId="4" fillId="0" borderId="24" xfId="1077" applyFont="1" applyFill="1" applyBorder="1" applyAlignment="1">
      <alignment wrapText="1"/>
      <protection/>
    </xf>
    <xf numFmtId="186" fontId="4" fillId="16" borderId="24" xfId="1077" applyNumberFormat="1" applyFont="1" applyFill="1" applyBorder="1" applyAlignment="1">
      <alignment horizontal="center" vertical="center"/>
      <protection/>
    </xf>
    <xf numFmtId="43" fontId="4" fillId="0" borderId="24" xfId="765" applyFont="1" applyFill="1" applyBorder="1" applyAlignment="1">
      <alignment horizontal="center" vertical="center"/>
    </xf>
    <xf numFmtId="43" fontId="4" fillId="0" borderId="24" xfId="765" applyFont="1" applyFill="1" applyBorder="1" applyAlignment="1">
      <alignment horizontal="center" vertical="center" wrapText="1"/>
    </xf>
    <xf numFmtId="43" fontId="4" fillId="16" borderId="0" xfId="765" applyFont="1" applyFill="1" applyBorder="1" applyAlignment="1">
      <alignment/>
    </xf>
    <xf numFmtId="186" fontId="4" fillId="0" borderId="24" xfId="765" applyNumberFormat="1" applyFont="1" applyFill="1" applyBorder="1" applyAlignment="1">
      <alignment horizontal="center" vertical="center"/>
    </xf>
    <xf numFmtId="43" fontId="4" fillId="0" borderId="24" xfId="765" applyFont="1" applyFill="1" applyBorder="1" applyAlignment="1">
      <alignment vertical="center" wrapText="1"/>
    </xf>
    <xf numFmtId="0" fontId="9" fillId="0" borderId="25" xfId="0" applyFont="1" applyBorder="1" applyAlignment="1">
      <alignment horizontal="center" vertical="center"/>
    </xf>
    <xf numFmtId="49" fontId="9" fillId="0" borderId="24" xfId="0" applyNumberFormat="1" applyFont="1" applyBorder="1" applyAlignment="1">
      <alignment horizontal="center" vertical="center"/>
    </xf>
    <xf numFmtId="186" fontId="9" fillId="16" borderId="24" xfId="0" applyNumberFormat="1" applyFont="1" applyFill="1" applyBorder="1" applyAlignment="1">
      <alignment horizontal="center" vertical="center"/>
    </xf>
    <xf numFmtId="0" fontId="61" fillId="16" borderId="24" xfId="0" applyFont="1" applyFill="1" applyBorder="1" applyAlignment="1">
      <alignment wrapText="1"/>
    </xf>
    <xf numFmtId="43" fontId="4" fillId="16" borderId="24" xfId="766" applyFont="1" applyFill="1" applyBorder="1" applyAlignment="1">
      <alignment horizontal="center" vertical="center" wrapText="1"/>
    </xf>
    <xf numFmtId="43" fontId="4" fillId="16" borderId="24" xfId="766" applyFont="1" applyFill="1" applyBorder="1" applyAlignment="1">
      <alignment horizontal="center" vertical="center"/>
    </xf>
    <xf numFmtId="0" fontId="4" fillId="78" borderId="30" xfId="0" applyFont="1" applyFill="1" applyBorder="1" applyAlignment="1">
      <alignment horizontal="center" vertical="center"/>
    </xf>
    <xf numFmtId="186" fontId="4" fillId="0" borderId="24" xfId="1127" applyNumberFormat="1" applyFont="1" applyFill="1" applyBorder="1" applyAlignment="1">
      <alignment horizontal="center" vertical="center" wrapText="1"/>
      <protection/>
    </xf>
    <xf numFmtId="1" fontId="4" fillId="16" borderId="32" xfId="0" applyNumberFormat="1" applyFont="1" applyFill="1" applyBorder="1" applyAlignment="1">
      <alignment horizontal="left" wrapText="1"/>
    </xf>
    <xf numFmtId="0" fontId="4" fillId="16" borderId="24" xfId="0" applyFont="1" applyFill="1" applyBorder="1" applyAlignment="1">
      <alignment wrapText="1"/>
    </xf>
    <xf numFmtId="189" fontId="4" fillId="16" borderId="30" xfId="0" applyNumberFormat="1" applyFont="1" applyFill="1" applyBorder="1" applyAlignment="1">
      <alignment horizontal="center" vertical="center"/>
    </xf>
    <xf numFmtId="0" fontId="4" fillId="16" borderId="32" xfId="0" applyFont="1" applyFill="1" applyBorder="1" applyAlignment="1">
      <alignment wrapText="1"/>
    </xf>
    <xf numFmtId="0" fontId="4" fillId="0" borderId="24" xfId="1125" applyFont="1" applyFill="1" applyBorder="1" applyAlignment="1">
      <alignment wrapText="1"/>
      <protection/>
    </xf>
    <xf numFmtId="0" fontId="4" fillId="0" borderId="24" xfId="1125" applyFont="1" applyFill="1" applyBorder="1">
      <alignment/>
      <protection/>
    </xf>
    <xf numFmtId="0" fontId="4" fillId="0" borderId="0" xfId="1125" applyFont="1" applyFill="1" applyBorder="1" applyAlignment="1">
      <alignment wrapText="1"/>
      <protection/>
    </xf>
    <xf numFmtId="0" fontId="4" fillId="16" borderId="25" xfId="0" applyFont="1" applyFill="1" applyBorder="1" applyAlignment="1">
      <alignment horizontal="left" wrapText="1"/>
    </xf>
    <xf numFmtId="0" fontId="4" fillId="0" borderId="24" xfId="1125" applyFont="1" applyFill="1" applyBorder="1" applyAlignment="1">
      <alignment horizontal="center" vertical="center"/>
      <protection/>
    </xf>
    <xf numFmtId="201" fontId="4" fillId="0" borderId="27" xfId="1125" applyNumberFormat="1" applyFont="1" applyFill="1" applyBorder="1" applyAlignment="1">
      <alignment horizontal="center" vertical="center"/>
      <protection/>
    </xf>
    <xf numFmtId="43" fontId="4" fillId="0" borderId="24" xfId="766" applyFont="1" applyFill="1" applyBorder="1" applyAlignment="1">
      <alignment horizontal="center" vertical="center" wrapText="1"/>
    </xf>
    <xf numFmtId="43" fontId="4" fillId="0" borderId="24" xfId="766" applyFont="1" applyFill="1" applyBorder="1" applyAlignment="1">
      <alignment horizontal="center" vertical="center"/>
    </xf>
    <xf numFmtId="0" fontId="4" fillId="0" borderId="25" xfId="1125" applyFont="1" applyFill="1" applyBorder="1">
      <alignment/>
      <protection/>
    </xf>
    <xf numFmtId="0" fontId="4" fillId="0" borderId="25" xfId="1125" applyFont="1" applyFill="1" applyBorder="1" applyAlignment="1">
      <alignment horizontal="center" vertical="center"/>
      <protection/>
    </xf>
    <xf numFmtId="201" fontId="4" fillId="0" borderId="33" xfId="1125" applyNumberFormat="1" applyFont="1" applyFill="1" applyBorder="1" applyAlignment="1">
      <alignment horizontal="center" vertical="center"/>
      <protection/>
    </xf>
    <xf numFmtId="43" fontId="4" fillId="0" borderId="25" xfId="766" applyFont="1" applyFill="1" applyBorder="1" applyAlignment="1">
      <alignment horizontal="center" vertical="center" wrapText="1"/>
    </xf>
    <xf numFmtId="0" fontId="4" fillId="0" borderId="30" xfId="1125" applyFont="1" applyFill="1" applyBorder="1" applyAlignment="1">
      <alignment wrapText="1"/>
      <protection/>
    </xf>
    <xf numFmtId="189" fontId="4" fillId="16" borderId="27" xfId="0" applyNumberFormat="1" applyFont="1" applyFill="1" applyBorder="1" applyAlignment="1">
      <alignment horizontal="center" vertical="center"/>
    </xf>
    <xf numFmtId="189" fontId="4" fillId="16" borderId="33" xfId="0" applyNumberFormat="1" applyFont="1" applyFill="1" applyBorder="1" applyAlignment="1">
      <alignment horizontal="center" vertical="center"/>
    </xf>
    <xf numFmtId="189" fontId="4" fillId="16" borderId="31" xfId="0" applyNumberFormat="1" applyFont="1" applyFill="1" applyBorder="1" applyAlignment="1">
      <alignment horizontal="center" vertical="center"/>
    </xf>
    <xf numFmtId="0" fontId="4" fillId="0" borderId="30" xfId="1125" applyFont="1" applyFill="1" applyBorder="1" applyAlignment="1">
      <alignment horizontal="center" vertical="center"/>
      <protection/>
    </xf>
    <xf numFmtId="201" fontId="4" fillId="0" borderId="30" xfId="1125" applyNumberFormat="1" applyFont="1" applyFill="1" applyBorder="1" applyAlignment="1">
      <alignment horizontal="center" vertical="center"/>
      <protection/>
    </xf>
    <xf numFmtId="0" fontId="4" fillId="16" borderId="28" xfId="0" applyFont="1" applyFill="1" applyBorder="1" applyAlignment="1">
      <alignment horizontal="center" vertical="center" wrapText="1"/>
    </xf>
    <xf numFmtId="0" fontId="4" fillId="0" borderId="27" xfId="1125" applyFont="1" applyFill="1" applyBorder="1" applyAlignment="1">
      <alignment wrapText="1"/>
      <protection/>
    </xf>
    <xf numFmtId="0" fontId="4" fillId="0" borderId="34" xfId="1125" applyFont="1" applyFill="1" applyBorder="1" applyAlignment="1">
      <alignment horizontal="left" vertical="top" wrapText="1"/>
      <protection/>
    </xf>
    <xf numFmtId="201" fontId="4" fillId="0" borderId="31" xfId="1125" applyNumberFormat="1" applyFont="1" applyFill="1" applyBorder="1" applyAlignment="1">
      <alignment horizontal="center" vertical="center"/>
      <protection/>
    </xf>
    <xf numFmtId="0" fontId="4" fillId="0" borderId="29" xfId="1125" applyFont="1" applyFill="1" applyBorder="1">
      <alignment/>
      <protection/>
    </xf>
    <xf numFmtId="0" fontId="4" fillId="0" borderId="28" xfId="1125" applyFont="1" applyFill="1" applyBorder="1" applyAlignment="1">
      <alignment horizontal="center" vertical="center"/>
      <protection/>
    </xf>
    <xf numFmtId="0" fontId="4" fillId="0" borderId="30" xfId="1125" applyFont="1" applyFill="1" applyBorder="1">
      <alignment/>
      <protection/>
    </xf>
    <xf numFmtId="0" fontId="4" fillId="0" borderId="0" xfId="1125" applyFont="1" applyFill="1" applyBorder="1" applyAlignment="1">
      <alignment horizontal="center" vertical="center"/>
      <protection/>
    </xf>
    <xf numFmtId="0" fontId="4" fillId="0" borderId="35" xfId="1125" applyFont="1" applyFill="1" applyBorder="1" applyAlignment="1">
      <alignment horizontal="center" vertical="center"/>
      <protection/>
    </xf>
    <xf numFmtId="0" fontId="4" fillId="0" borderId="32" xfId="1125" applyFont="1" applyFill="1" applyBorder="1" applyAlignment="1">
      <alignment horizontal="center" vertical="center"/>
      <protection/>
    </xf>
    <xf numFmtId="201" fontId="4" fillId="0" borderId="24" xfId="1125" applyNumberFormat="1" applyFont="1" applyFill="1" applyBorder="1" applyAlignment="1">
      <alignment horizontal="center" vertical="center"/>
      <protection/>
    </xf>
    <xf numFmtId="201" fontId="4" fillId="0" borderId="36" xfId="1125" applyNumberFormat="1" applyFont="1" applyFill="1" applyBorder="1" applyAlignment="1">
      <alignment horizontal="center" vertical="center"/>
      <protection/>
    </xf>
    <xf numFmtId="201" fontId="4" fillId="0" borderId="25" xfId="1125" applyNumberFormat="1" applyFont="1" applyFill="1" applyBorder="1" applyAlignment="1">
      <alignment horizontal="center" vertical="center"/>
      <protection/>
    </xf>
    <xf numFmtId="0" fontId="4" fillId="0" borderId="34" xfId="1125" applyFont="1" applyFill="1" applyBorder="1" applyAlignment="1">
      <alignment horizontal="center" vertical="center"/>
      <protection/>
    </xf>
    <xf numFmtId="201" fontId="4" fillId="0" borderId="28" xfId="1125" applyNumberFormat="1" applyFont="1" applyFill="1" applyBorder="1" applyAlignment="1">
      <alignment horizontal="center" vertical="center"/>
      <protection/>
    </xf>
    <xf numFmtId="0" fontId="4" fillId="0" borderId="28" xfId="1125" applyFont="1" applyFill="1" applyBorder="1" applyAlignment="1">
      <alignment wrapText="1"/>
      <protection/>
    </xf>
    <xf numFmtId="0" fontId="4" fillId="0" borderId="25" xfId="1125" applyFont="1" applyFill="1" applyBorder="1" applyAlignment="1">
      <alignment wrapText="1"/>
      <protection/>
    </xf>
    <xf numFmtId="0" fontId="4" fillId="0" borderId="36" xfId="1125" applyFont="1" applyFill="1" applyBorder="1" applyAlignment="1">
      <alignment wrapText="1"/>
      <protection/>
    </xf>
    <xf numFmtId="0" fontId="4" fillId="0" borderId="27" xfId="1125" applyFont="1" applyFill="1" applyBorder="1" applyAlignment="1">
      <alignment horizontal="center" vertical="center"/>
      <protection/>
    </xf>
    <xf numFmtId="0" fontId="5" fillId="16" borderId="0" xfId="0" applyFont="1" applyFill="1" applyBorder="1" applyAlignment="1">
      <alignment horizontal="right"/>
    </xf>
    <xf numFmtId="0" fontId="5" fillId="16" borderId="0" xfId="0" applyFont="1" applyFill="1" applyBorder="1" applyAlignment="1">
      <alignment horizontal="center" vertical="center"/>
    </xf>
    <xf numFmtId="186" fontId="5" fillId="16" borderId="0" xfId="0" applyNumberFormat="1" applyFont="1" applyFill="1" applyBorder="1" applyAlignment="1">
      <alignment horizontal="center" vertical="center"/>
    </xf>
    <xf numFmtId="43" fontId="4" fillId="0" borderId="0" xfId="711" applyFont="1" applyFill="1" applyBorder="1" applyAlignment="1">
      <alignment/>
    </xf>
    <xf numFmtId="0" fontId="20" fillId="0" borderId="24" xfId="0" applyFont="1" applyFill="1" applyBorder="1" applyAlignment="1">
      <alignment wrapText="1"/>
    </xf>
    <xf numFmtId="186" fontId="20" fillId="0" borderId="24" xfId="0" applyNumberFormat="1" applyFont="1" applyFill="1" applyBorder="1" applyAlignment="1">
      <alignment horizontal="center" vertical="center" wrapText="1"/>
    </xf>
    <xf numFmtId="0" fontId="20" fillId="0" borderId="24" xfId="0" applyFont="1" applyFill="1" applyBorder="1" applyAlignment="1">
      <alignment horizontal="right" wrapText="1"/>
    </xf>
    <xf numFmtId="0" fontId="59" fillId="0" borderId="0" xfId="0" applyFont="1" applyFill="1" applyBorder="1" applyAlignment="1">
      <alignment/>
    </xf>
    <xf numFmtId="0" fontId="4" fillId="0" borderId="25" xfId="0" applyFont="1" applyFill="1" applyBorder="1" applyAlignment="1">
      <alignment vertical="center" wrapText="1"/>
    </xf>
    <xf numFmtId="0" fontId="4" fillId="0" borderId="2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vertical="center" wrapText="1"/>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4" xfId="0" applyFont="1" applyFill="1" applyBorder="1" applyAlignment="1">
      <alignment vertical="center"/>
    </xf>
    <xf numFmtId="0" fontId="20" fillId="0" borderId="32" xfId="0" applyFont="1" applyFill="1" applyBorder="1" applyAlignment="1">
      <alignment horizontal="center" vertical="center"/>
    </xf>
    <xf numFmtId="0" fontId="4" fillId="0" borderId="24" xfId="0" applyFont="1" applyFill="1" applyBorder="1" applyAlignment="1">
      <alignment horizontal="center"/>
    </xf>
    <xf numFmtId="0" fontId="4" fillId="0" borderId="28" xfId="0" applyFont="1" applyFill="1" applyBorder="1" applyAlignment="1">
      <alignment vertical="center" wrapText="1"/>
    </xf>
    <xf numFmtId="0" fontId="20" fillId="0" borderId="34" xfId="0" applyFont="1" applyFill="1" applyBorder="1" applyAlignment="1">
      <alignment horizontal="center" vertical="center"/>
    </xf>
    <xf numFmtId="0" fontId="4" fillId="0" borderId="28" xfId="0" applyFont="1" applyFill="1" applyBorder="1" applyAlignment="1">
      <alignment horizontal="center"/>
    </xf>
    <xf numFmtId="0" fontId="20" fillId="0" borderId="0" xfId="0" applyFont="1" applyFill="1" applyBorder="1" applyAlignment="1">
      <alignment horizontal="center" vertical="center"/>
    </xf>
    <xf numFmtId="1" fontId="20" fillId="0" borderId="36"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wrapText="1"/>
    </xf>
    <xf numFmtId="3" fontId="20" fillId="0" borderId="36"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0" fontId="4" fillId="0" borderId="28" xfId="0" applyFont="1" applyFill="1" applyBorder="1" applyAlignment="1">
      <alignment horizontal="center" vertical="center"/>
    </xf>
    <xf numFmtId="1" fontId="4" fillId="0" borderId="24" xfId="1075" applyNumberFormat="1" applyFont="1" applyFill="1" applyBorder="1" applyAlignment="1">
      <alignment horizontal="left" wrapText="1"/>
      <protection/>
    </xf>
    <xf numFmtId="1" fontId="4" fillId="0" borderId="32" xfId="0" applyNumberFormat="1" applyFont="1" applyFill="1" applyBorder="1" applyAlignment="1">
      <alignment horizontal="left" wrapText="1"/>
    </xf>
    <xf numFmtId="0" fontId="4" fillId="0" borderId="24" xfId="0" applyFont="1" applyFill="1" applyBorder="1" applyAlignment="1">
      <alignment wrapText="1"/>
    </xf>
    <xf numFmtId="201" fontId="4" fillId="0" borderId="24" xfId="0" applyNumberFormat="1" applyFont="1" applyFill="1" applyBorder="1" applyAlignment="1">
      <alignment horizontal="center" vertical="center"/>
    </xf>
    <xf numFmtId="186" fontId="2" fillId="16" borderId="26" xfId="0" applyNumberFormat="1" applyFont="1" applyFill="1" applyBorder="1" applyAlignment="1">
      <alignment horizontal="center" vertical="center"/>
    </xf>
    <xf numFmtId="0" fontId="2" fillId="16" borderId="0" xfId="0" applyFont="1" applyFill="1" applyAlignment="1">
      <alignment/>
    </xf>
    <xf numFmtId="0" fontId="0" fillId="16" borderId="0" xfId="0" applyFill="1" applyAlignment="1">
      <alignment/>
    </xf>
    <xf numFmtId="0" fontId="59" fillId="0" borderId="24" xfId="0" applyFont="1" applyFill="1" applyBorder="1" applyAlignment="1">
      <alignment wrapText="1"/>
    </xf>
    <xf numFmtId="186" fontId="4" fillId="0" borderId="24" xfId="1128" applyNumberFormat="1" applyFont="1" applyFill="1" applyBorder="1" applyAlignment="1">
      <alignment horizontal="center" vertical="center" wrapText="1"/>
      <protection/>
    </xf>
    <xf numFmtId="186" fontId="4" fillId="0" borderId="24" xfId="1027" applyNumberFormat="1" applyFont="1" applyFill="1" applyBorder="1" applyAlignment="1">
      <alignment horizontal="center" vertical="center" wrapText="1"/>
      <protection/>
    </xf>
    <xf numFmtId="0" fontId="20" fillId="16" borderId="24" xfId="0" applyFont="1" applyFill="1" applyBorder="1" applyAlignment="1">
      <alignment vertical="top" wrapText="1"/>
    </xf>
    <xf numFmtId="186" fontId="20" fillId="16" borderId="24" xfId="0" applyNumberFormat="1" applyFont="1" applyFill="1" applyBorder="1" applyAlignment="1">
      <alignment horizontal="center" vertical="center" wrapText="1"/>
    </xf>
    <xf numFmtId="0" fontId="20" fillId="16" borderId="24" xfId="0" applyFont="1" applyFill="1" applyBorder="1" applyAlignment="1">
      <alignment horizontal="right" vertical="top" wrapText="1"/>
    </xf>
    <xf numFmtId="49" fontId="4" fillId="16" borderId="24" xfId="0" applyNumberFormat="1" applyFont="1" applyFill="1" applyBorder="1" applyAlignment="1">
      <alignment horizontal="center" vertical="center" wrapText="1"/>
    </xf>
    <xf numFmtId="189" fontId="4" fillId="16" borderId="24" xfId="0" applyNumberFormat="1" applyFont="1" applyFill="1" applyBorder="1" applyAlignment="1">
      <alignment horizontal="center" vertical="center" wrapText="1" shrinkToFit="1"/>
    </xf>
    <xf numFmtId="0" fontId="4" fillId="0" borderId="24" xfId="0" applyFont="1" applyFill="1" applyBorder="1" applyAlignment="1">
      <alignment horizontal="center" vertical="center" wrapText="1"/>
    </xf>
    <xf numFmtId="1" fontId="4" fillId="0" borderId="24" xfId="0" applyNumberFormat="1" applyFont="1" applyFill="1" applyBorder="1" applyAlignment="1">
      <alignment horizontal="center" vertical="center"/>
    </xf>
    <xf numFmtId="189" fontId="4" fillId="0" borderId="27" xfId="0" applyNumberFormat="1" applyFont="1" applyFill="1" applyBorder="1" applyAlignment="1">
      <alignment horizontal="center" vertical="center"/>
    </xf>
    <xf numFmtId="49" fontId="58" fillId="0" borderId="24" xfId="0" applyNumberFormat="1" applyFont="1" applyFill="1" applyBorder="1" applyAlignment="1">
      <alignment horizontal="center" vertical="center"/>
    </xf>
    <xf numFmtId="0" fontId="59" fillId="16" borderId="24" xfId="0" applyFont="1" applyFill="1" applyBorder="1" applyAlignment="1">
      <alignment wrapText="1"/>
    </xf>
    <xf numFmtId="0" fontId="4" fillId="0" borderId="24" xfId="0" applyFont="1" applyFill="1" applyBorder="1" applyAlignment="1">
      <alignment horizontal="left" vertical="center" wrapText="1"/>
    </xf>
    <xf numFmtId="2" fontId="4" fillId="0" borderId="24" xfId="0" applyNumberFormat="1" applyFont="1" applyFill="1" applyBorder="1" applyAlignment="1">
      <alignment horizontal="center" vertical="center"/>
    </xf>
    <xf numFmtId="0" fontId="4" fillId="0" borderId="24" xfId="1008" applyFont="1" applyFill="1" applyBorder="1" applyAlignment="1">
      <alignment horizontal="center" vertical="center"/>
      <protection/>
    </xf>
    <xf numFmtId="43" fontId="4" fillId="16" borderId="24" xfId="689" applyFont="1" applyFill="1" applyBorder="1" applyAlignment="1">
      <alignment horizontal="center" vertical="center" wrapText="1"/>
    </xf>
    <xf numFmtId="43" fontId="4" fillId="16" borderId="24" xfId="689" applyFont="1" applyFill="1" applyBorder="1" applyAlignment="1">
      <alignment horizontal="center" vertical="center"/>
    </xf>
    <xf numFmtId="186" fontId="4" fillId="16" borderId="24" xfId="0" applyNumberFormat="1" applyFont="1" applyFill="1" applyBorder="1" applyAlignment="1">
      <alignment horizontal="center" vertical="center" wrapText="1"/>
    </xf>
    <xf numFmtId="0" fontId="4" fillId="0" borderId="24" xfId="1008" applyFont="1" applyFill="1" applyBorder="1" applyAlignment="1">
      <alignment wrapText="1"/>
      <protection/>
    </xf>
    <xf numFmtId="0" fontId="20" fillId="0" borderId="24" xfId="1008" applyFont="1" applyFill="1" applyBorder="1" applyAlignment="1">
      <alignment horizontal="center" vertical="center" wrapText="1"/>
      <protection/>
    </xf>
    <xf numFmtId="0" fontId="4" fillId="0" borderId="24" xfId="0" applyFont="1" applyFill="1" applyBorder="1" applyAlignment="1">
      <alignment horizontal="center" vertical="center"/>
    </xf>
    <xf numFmtId="186" fontId="4" fillId="0" borderId="24" xfId="1028" applyNumberFormat="1" applyFont="1" applyFill="1" applyBorder="1" applyAlignment="1">
      <alignment horizontal="center" vertical="center" wrapText="1"/>
      <protection/>
    </xf>
    <xf numFmtId="1" fontId="4" fillId="0" borderId="24" xfId="0" applyNumberFormat="1" applyFont="1" applyFill="1" applyBorder="1" applyAlignment="1">
      <alignment horizontal="center" vertical="center"/>
    </xf>
    <xf numFmtId="0" fontId="4" fillId="0" borderId="24" xfId="1008" applyFont="1" applyFill="1" applyBorder="1" applyAlignment="1">
      <alignment horizontal="center" vertical="center"/>
      <protection/>
    </xf>
    <xf numFmtId="0" fontId="4" fillId="0" borderId="24" xfId="1008" applyFont="1" applyFill="1" applyBorder="1" applyAlignment="1">
      <alignment vertical="center" wrapText="1"/>
      <protection/>
    </xf>
    <xf numFmtId="0" fontId="59" fillId="0" borderId="30" xfId="0" applyFont="1" applyFill="1" applyBorder="1" applyAlignment="1">
      <alignment vertical="center"/>
    </xf>
    <xf numFmtId="0" fontId="59" fillId="0" borderId="30" xfId="0" applyFont="1" applyFill="1" applyBorder="1" applyAlignment="1">
      <alignment vertical="center" wrapText="1"/>
    </xf>
    <xf numFmtId="189" fontId="4" fillId="0" borderId="30" xfId="0" applyNumberFormat="1" applyFont="1" applyFill="1" applyBorder="1" applyAlignment="1">
      <alignment horizontal="center" vertical="center"/>
    </xf>
    <xf numFmtId="0" fontId="59" fillId="0" borderId="24" xfId="0" applyFont="1" applyFill="1" applyBorder="1" applyAlignment="1">
      <alignment vertical="center" wrapText="1"/>
    </xf>
    <xf numFmtId="0" fontId="59" fillId="0" borderId="24" xfId="0" applyFont="1" applyFill="1" applyBorder="1" applyAlignment="1">
      <alignment vertical="center"/>
    </xf>
    <xf numFmtId="0" fontId="4" fillId="0" borderId="24" xfId="0" applyFont="1" applyFill="1" applyBorder="1" applyAlignment="1">
      <alignment vertical="center" wrapText="1"/>
    </xf>
    <xf numFmtId="0" fontId="4" fillId="0" borderId="24" xfId="0" applyFont="1" applyFill="1" applyBorder="1" applyAlignment="1">
      <alignment horizontal="center"/>
    </xf>
    <xf numFmtId="0" fontId="4" fillId="0" borderId="24" xfId="0" applyFont="1" applyBorder="1" applyAlignment="1">
      <alignment horizontal="center"/>
    </xf>
    <xf numFmtId="0" fontId="4" fillId="0" borderId="24" xfId="0" applyFont="1" applyFill="1" applyBorder="1" applyAlignment="1">
      <alignment vertical="center"/>
    </xf>
    <xf numFmtId="0" fontId="4" fillId="0" borderId="24" xfId="1130" applyFont="1" applyFill="1" applyBorder="1" applyAlignment="1">
      <alignment horizontal="left" vertical="center" wrapText="1"/>
      <protection/>
    </xf>
    <xf numFmtId="0" fontId="4" fillId="0" borderId="24" xfId="1130" applyFont="1" applyFill="1" applyBorder="1" applyAlignment="1">
      <alignment horizontal="center" vertical="center" wrapText="1"/>
      <protection/>
    </xf>
    <xf numFmtId="2" fontId="4" fillId="0" borderId="24" xfId="1130" applyNumberFormat="1" applyFont="1" applyFill="1" applyBorder="1" applyAlignment="1">
      <alignment horizontal="center" vertical="center"/>
      <protection/>
    </xf>
    <xf numFmtId="1" fontId="4" fillId="0" borderId="24" xfId="1130" applyNumberFormat="1" applyFont="1" applyFill="1" applyBorder="1" applyAlignment="1">
      <alignment horizontal="center" vertical="center"/>
      <protection/>
    </xf>
    <xf numFmtId="49" fontId="20" fillId="0" borderId="24" xfId="0" applyNumberFormat="1" applyFont="1" applyBorder="1" applyAlignment="1">
      <alignment vertical="center" wrapText="1"/>
    </xf>
    <xf numFmtId="49" fontId="20" fillId="16" borderId="24" xfId="0" applyNumberFormat="1" applyFont="1" applyFill="1" applyBorder="1" applyAlignment="1">
      <alignment horizontal="center" vertical="center" wrapText="1"/>
    </xf>
    <xf numFmtId="0" fontId="4" fillId="78" borderId="24" xfId="0" applyFont="1" applyFill="1" applyBorder="1" applyAlignment="1">
      <alignment vertical="center"/>
    </xf>
    <xf numFmtId="186" fontId="4" fillId="78" borderId="24" xfId="0" applyNumberFormat="1" applyFont="1" applyFill="1" applyBorder="1" applyAlignment="1">
      <alignment horizontal="center" vertical="center"/>
    </xf>
    <xf numFmtId="0" fontId="4" fillId="16" borderId="24" xfId="0" applyFont="1" applyFill="1" applyBorder="1" applyAlignment="1">
      <alignment vertical="center" wrapText="1"/>
    </xf>
    <xf numFmtId="1" fontId="4" fillId="16" borderId="24" xfId="0" applyNumberFormat="1" applyFont="1" applyFill="1" applyBorder="1" applyAlignment="1">
      <alignment vertical="center" wrapText="1"/>
    </xf>
    <xf numFmtId="0" fontId="4" fillId="78" borderId="24" xfId="0" applyFont="1" applyFill="1" applyBorder="1" applyAlignment="1">
      <alignment vertical="center" wrapText="1"/>
    </xf>
    <xf numFmtId="1" fontId="4" fillId="0" borderId="24" xfId="0" applyNumberFormat="1" applyFont="1" applyFill="1" applyBorder="1" applyAlignment="1">
      <alignment horizontal="left" vertical="center" wrapText="1"/>
    </xf>
    <xf numFmtId="0" fontId="0" fillId="0" borderId="0" xfId="0" applyFont="1" applyAlignment="1">
      <alignment horizontal="center"/>
    </xf>
    <xf numFmtId="0" fontId="0" fillId="0" borderId="0" xfId="0" applyAlignment="1">
      <alignment horizontal="center"/>
    </xf>
    <xf numFmtId="0" fontId="3" fillId="0" borderId="26" xfId="1129" applyFont="1" applyBorder="1" applyAlignment="1">
      <alignment horizontal="center"/>
      <protection/>
    </xf>
    <xf numFmtId="0" fontId="3" fillId="0" borderId="26" xfId="1129" applyFont="1" applyBorder="1" applyAlignment="1">
      <alignment horizontal="right"/>
      <protection/>
    </xf>
    <xf numFmtId="0" fontId="1" fillId="0" borderId="0" xfId="0" applyFont="1" applyBorder="1" applyAlignment="1">
      <alignment/>
    </xf>
    <xf numFmtId="0" fontId="1" fillId="0" borderId="0" xfId="0" applyFont="1" applyAlignment="1">
      <alignment/>
    </xf>
    <xf numFmtId="0" fontId="53" fillId="0" borderId="0" xfId="0" applyFont="1" applyBorder="1" applyAlignment="1">
      <alignment/>
    </xf>
    <xf numFmtId="0" fontId="59" fillId="0" borderId="0" xfId="0" applyFont="1" applyBorder="1" applyAlignment="1">
      <alignment/>
    </xf>
    <xf numFmtId="0" fontId="4" fillId="0" borderId="0" xfId="0" applyFont="1" applyBorder="1" applyAlignment="1">
      <alignment/>
    </xf>
    <xf numFmtId="2" fontId="4" fillId="0" borderId="0" xfId="0" applyNumberFormat="1" applyFont="1" applyBorder="1" applyAlignment="1">
      <alignment/>
    </xf>
    <xf numFmtId="0" fontId="55" fillId="0" borderId="0" xfId="0" applyFont="1" applyBorder="1" applyAlignment="1">
      <alignment/>
    </xf>
    <xf numFmtId="0" fontId="13" fillId="0" borderId="0" xfId="0" applyFont="1" applyBorder="1" applyAlignment="1">
      <alignment/>
    </xf>
    <xf numFmtId="0" fontId="13" fillId="0" borderId="0" xfId="0" applyFont="1" applyFill="1" applyBorder="1" applyAlignment="1">
      <alignment/>
    </xf>
    <xf numFmtId="0" fontId="13" fillId="0" borderId="37" xfId="0" applyFont="1" applyBorder="1" applyAlignment="1">
      <alignment/>
    </xf>
    <xf numFmtId="0" fontId="55" fillId="16" borderId="0" xfId="0" applyFont="1" applyFill="1" applyBorder="1" applyAlignment="1">
      <alignment/>
    </xf>
    <xf numFmtId="0" fontId="17" fillId="16" borderId="0" xfId="0" applyFont="1" applyFill="1" applyBorder="1" applyAlignment="1">
      <alignment/>
    </xf>
    <xf numFmtId="189" fontId="4" fillId="16" borderId="38" xfId="0" applyNumberFormat="1" applyFont="1" applyFill="1" applyBorder="1" applyAlignment="1">
      <alignment horizontal="center" vertical="center"/>
    </xf>
    <xf numFmtId="1" fontId="4" fillId="16" borderId="38" xfId="979" applyNumberFormat="1" applyFont="1" applyFill="1" applyBorder="1" applyAlignment="1">
      <alignment horizontal="center" vertical="center" wrapText="1"/>
      <protection/>
    </xf>
    <xf numFmtId="43" fontId="4" fillId="0" borderId="38" xfId="765" applyFont="1" applyFill="1" applyBorder="1" applyAlignment="1">
      <alignment vertical="center" wrapText="1"/>
    </xf>
    <xf numFmtId="186" fontId="4" fillId="0" borderId="38" xfId="0" applyNumberFormat="1" applyFont="1" applyFill="1" applyBorder="1" applyAlignment="1">
      <alignment horizontal="center" vertical="center"/>
    </xf>
    <xf numFmtId="186" fontId="4" fillId="0" borderId="38" xfId="765" applyNumberFormat="1" applyFont="1" applyFill="1" applyBorder="1" applyAlignment="1">
      <alignment horizontal="center" vertical="center" wrapText="1"/>
    </xf>
    <xf numFmtId="186" fontId="4" fillId="16" borderId="38" xfId="0" applyNumberFormat="1" applyFont="1" applyFill="1" applyBorder="1" applyAlignment="1">
      <alignment horizontal="center" vertical="center" wrapText="1"/>
    </xf>
    <xf numFmtId="186" fontId="4" fillId="16" borderId="38" xfId="0" applyNumberFormat="1" applyFont="1" applyFill="1" applyBorder="1" applyAlignment="1">
      <alignment horizontal="center" vertical="center"/>
    </xf>
    <xf numFmtId="189" fontId="4" fillId="16" borderId="35" xfId="0" applyNumberFormat="1" applyFont="1" applyFill="1" applyBorder="1" applyAlignment="1">
      <alignment horizontal="center" vertical="center"/>
    </xf>
    <xf numFmtId="186" fontId="8" fillId="16" borderId="35" xfId="0" applyNumberFormat="1" applyFont="1" applyFill="1" applyBorder="1" applyAlignment="1">
      <alignment horizontal="center" vertical="center"/>
    </xf>
    <xf numFmtId="0" fontId="8" fillId="16" borderId="35" xfId="0" applyFont="1" applyFill="1" applyBorder="1" applyAlignment="1">
      <alignment horizontal="right" vertical="center"/>
    </xf>
    <xf numFmtId="186" fontId="4" fillId="16" borderId="35" xfId="0" applyNumberFormat="1" applyFont="1" applyFill="1" applyBorder="1" applyAlignment="1">
      <alignment horizontal="center" vertical="center"/>
    </xf>
    <xf numFmtId="186" fontId="64" fillId="16" borderId="39" xfId="0" applyNumberFormat="1" applyFont="1" applyFill="1" applyBorder="1" applyAlignment="1">
      <alignment horizontal="center" vertical="center" textRotation="90" wrapText="1" shrinkToFit="1"/>
    </xf>
    <xf numFmtId="0" fontId="58" fillId="16" borderId="0" xfId="0" applyFont="1" applyFill="1" applyBorder="1" applyAlignment="1">
      <alignment/>
    </xf>
    <xf numFmtId="0" fontId="64" fillId="16" borderId="0" xfId="0" applyFont="1" applyFill="1" applyBorder="1" applyAlignment="1">
      <alignment/>
    </xf>
    <xf numFmtId="0" fontId="5" fillId="16" borderId="28" xfId="0" applyFont="1" applyFill="1" applyBorder="1" applyAlignment="1">
      <alignment/>
    </xf>
    <xf numFmtId="10" fontId="5" fillId="16" borderId="28" xfId="0" applyNumberFormat="1" applyFont="1" applyFill="1" applyBorder="1" applyAlignment="1">
      <alignment horizontal="center" vertical="center"/>
    </xf>
    <xf numFmtId="186" fontId="5" fillId="16" borderId="28" xfId="0" applyNumberFormat="1" applyFont="1" applyFill="1" applyBorder="1" applyAlignment="1">
      <alignment horizontal="center" vertical="center"/>
    </xf>
    <xf numFmtId="43" fontId="4" fillId="0" borderId="38" xfId="689" applyFont="1" applyFill="1" applyBorder="1" applyAlignment="1">
      <alignment vertical="center" wrapText="1"/>
    </xf>
    <xf numFmtId="186" fontId="4" fillId="0" borderId="38" xfId="689" applyNumberFormat="1" applyFont="1" applyFill="1" applyBorder="1" applyAlignment="1">
      <alignment horizontal="center" vertical="center"/>
    </xf>
    <xf numFmtId="186" fontId="4" fillId="0" borderId="38" xfId="0" applyNumberFormat="1" applyFont="1" applyFill="1" applyBorder="1" applyAlignment="1">
      <alignment horizontal="center" vertical="center" wrapText="1"/>
    </xf>
    <xf numFmtId="0" fontId="17" fillId="0" borderId="0" xfId="0" applyFont="1" applyAlignment="1">
      <alignment/>
    </xf>
    <xf numFmtId="186" fontId="64" fillId="16" borderId="39" xfId="0" applyNumberFormat="1" applyFont="1" applyFill="1" applyBorder="1" applyAlignment="1">
      <alignment horizontal="center" vertical="center" textRotation="90" wrapText="1" shrinkToFit="1"/>
    </xf>
    <xf numFmtId="0" fontId="4" fillId="16" borderId="38" xfId="0" applyFont="1" applyFill="1" applyBorder="1" applyAlignment="1">
      <alignment horizontal="center" vertical="center" wrapText="1"/>
    </xf>
    <xf numFmtId="0" fontId="4" fillId="16" borderId="38" xfId="0" applyFont="1" applyFill="1" applyBorder="1" applyAlignment="1">
      <alignment horizontal="left" wrapText="1"/>
    </xf>
    <xf numFmtId="0" fontId="5" fillId="16" borderId="28" xfId="0" applyFont="1" applyFill="1" applyBorder="1" applyAlignment="1">
      <alignment/>
    </xf>
    <xf numFmtId="10" fontId="5" fillId="16" borderId="28" xfId="0" applyNumberFormat="1" applyFont="1" applyFill="1" applyBorder="1" applyAlignment="1">
      <alignment horizontal="center" vertical="center"/>
    </xf>
    <xf numFmtId="186" fontId="5" fillId="16" borderId="28" xfId="0" applyNumberFormat="1" applyFont="1" applyFill="1" applyBorder="1" applyAlignment="1">
      <alignment horizontal="center" vertical="center"/>
    </xf>
    <xf numFmtId="0" fontId="0" fillId="16" borderId="0" xfId="0" applyFont="1" applyFill="1" applyBorder="1" applyAlignment="1">
      <alignment/>
    </xf>
    <xf numFmtId="0" fontId="4" fillId="0" borderId="30" xfId="0" applyFont="1" applyFill="1" applyBorder="1" applyAlignment="1">
      <alignment/>
    </xf>
    <xf numFmtId="0" fontId="0" fillId="0" borderId="37" xfId="0" applyBorder="1" applyAlignment="1">
      <alignment/>
    </xf>
    <xf numFmtId="0" fontId="0" fillId="0" borderId="37" xfId="0" applyFont="1" applyBorder="1" applyAlignment="1">
      <alignment/>
    </xf>
    <xf numFmtId="0" fontId="3" fillId="0" borderId="40" xfId="1129" applyFont="1" applyBorder="1" applyAlignment="1">
      <alignment horizontal="center"/>
      <protection/>
    </xf>
    <xf numFmtId="203" fontId="3" fillId="0" borderId="41" xfId="1129" applyNumberFormat="1" applyFont="1" applyBorder="1" applyAlignment="1">
      <alignment horizontal="center" vertical="center" wrapText="1"/>
      <protection/>
    </xf>
    <xf numFmtId="0" fontId="9" fillId="0" borderId="28" xfId="0" applyFont="1" applyBorder="1" applyAlignment="1">
      <alignment horizontal="center" vertical="center"/>
    </xf>
    <xf numFmtId="49" fontId="9" fillId="0" borderId="28" xfId="0" applyNumberFormat="1" applyFont="1" applyBorder="1" applyAlignment="1">
      <alignment horizontal="center" vertical="center"/>
    </xf>
    <xf numFmtId="186" fontId="9" fillId="0" borderId="28" xfId="0" applyNumberFormat="1" applyFont="1" applyBorder="1" applyAlignment="1">
      <alignment horizontal="center" vertical="center"/>
    </xf>
    <xf numFmtId="0" fontId="17" fillId="0" borderId="39" xfId="0" applyFont="1" applyBorder="1" applyAlignment="1">
      <alignment horizontal="center" vertical="center" wrapText="1"/>
    </xf>
    <xf numFmtId="186" fontId="8" fillId="0" borderId="37" xfId="0" applyNumberFormat="1" applyFont="1" applyBorder="1" applyAlignment="1">
      <alignment horizontal="center" vertical="center"/>
    </xf>
    <xf numFmtId="0" fontId="9" fillId="0" borderId="38" xfId="0" applyFont="1" applyBorder="1" applyAlignment="1">
      <alignment horizontal="center" vertical="center"/>
    </xf>
    <xf numFmtId="49" fontId="9" fillId="0" borderId="38" xfId="0" applyNumberFormat="1" applyFont="1" applyBorder="1" applyAlignment="1">
      <alignment horizontal="center" vertical="center"/>
    </xf>
    <xf numFmtId="186" fontId="9" fillId="0" borderId="38" xfId="0" applyNumberFormat="1" applyFont="1" applyBorder="1" applyAlignment="1">
      <alignment horizontal="center" vertical="center"/>
    </xf>
    <xf numFmtId="187" fontId="8" fillId="0" borderId="0" xfId="0" applyNumberFormat="1" applyFont="1" applyBorder="1" applyAlignment="1">
      <alignment/>
    </xf>
    <xf numFmtId="189" fontId="4" fillId="16" borderId="38" xfId="0" applyNumberFormat="1" applyFont="1" applyFill="1" applyBorder="1" applyAlignment="1">
      <alignment horizontal="center" vertical="center" wrapText="1" shrinkToFit="1"/>
    </xf>
    <xf numFmtId="49" fontId="4" fillId="16" borderId="38" xfId="0" applyNumberFormat="1" applyFont="1" applyFill="1" applyBorder="1" applyAlignment="1">
      <alignment horizontal="center" vertical="center" wrapText="1"/>
    </xf>
    <xf numFmtId="0" fontId="20" fillId="16" borderId="38" xfId="0" applyFont="1" applyFill="1" applyBorder="1" applyAlignment="1">
      <alignment vertical="top" wrapText="1"/>
    </xf>
    <xf numFmtId="186" fontId="20" fillId="16" borderId="38" xfId="0" applyNumberFormat="1" applyFont="1" applyFill="1" applyBorder="1" applyAlignment="1">
      <alignment horizontal="center" vertical="center" wrapText="1"/>
    </xf>
    <xf numFmtId="9" fontId="3" fillId="0" borderId="26" xfId="1129" applyNumberFormat="1" applyFont="1" applyBorder="1" applyAlignment="1">
      <alignment horizontal="right"/>
      <protection/>
    </xf>
    <xf numFmtId="0" fontId="7" fillId="0" borderId="39" xfId="1129" applyFont="1" applyBorder="1" applyAlignment="1">
      <alignment horizontal="center" vertical="center"/>
      <protection/>
    </xf>
    <xf numFmtId="0" fontId="53" fillId="0" borderId="39" xfId="1129" applyFont="1" applyBorder="1" applyAlignment="1">
      <alignment horizontal="left" vertical="center" wrapText="1"/>
      <protection/>
    </xf>
    <xf numFmtId="186" fontId="7" fillId="0" borderId="39" xfId="1129" applyNumberFormat="1" applyFont="1" applyBorder="1" applyAlignment="1">
      <alignment horizontal="center" vertical="center" wrapText="1"/>
      <protection/>
    </xf>
    <xf numFmtId="0" fontId="7" fillId="0" borderId="39" xfId="1129" applyFont="1" applyBorder="1" applyAlignment="1">
      <alignment horizontal="center"/>
      <protection/>
    </xf>
    <xf numFmtId="0" fontId="3" fillId="0" borderId="40" xfId="1129" applyFont="1" applyBorder="1" applyAlignment="1">
      <alignment horizontal="center"/>
      <protection/>
    </xf>
    <xf numFmtId="0" fontId="3" fillId="0" borderId="26" xfId="1129" applyFont="1" applyBorder="1" applyAlignment="1">
      <alignment horizontal="center"/>
      <protection/>
    </xf>
    <xf numFmtId="203" fontId="3" fillId="0" borderId="26" xfId="1129" applyNumberFormat="1" applyFont="1" applyBorder="1" applyAlignment="1">
      <alignment horizontal="center" vertical="center" wrapText="1"/>
      <protection/>
    </xf>
    <xf numFmtId="203" fontId="3" fillId="0" borderId="41" xfId="1129" applyNumberFormat="1" applyFont="1" applyBorder="1" applyAlignment="1">
      <alignment horizontal="center" vertical="center" wrapText="1"/>
      <protection/>
    </xf>
    <xf numFmtId="0" fontId="3" fillId="0" borderId="26" xfId="1129" applyFont="1" applyBorder="1" applyAlignment="1">
      <alignment horizontal="right"/>
      <protection/>
    </xf>
    <xf numFmtId="186" fontId="0" fillId="0" borderId="0" xfId="0" applyNumberFormat="1" applyFont="1" applyAlignment="1">
      <alignment horizontal="center" vertical="center" wrapText="1"/>
    </xf>
    <xf numFmtId="186" fontId="0" fillId="0" borderId="0" xfId="0" applyNumberFormat="1" applyAlignment="1">
      <alignment horizontal="center" vertical="center" wrapText="1"/>
    </xf>
    <xf numFmtId="186" fontId="4" fillId="0" borderId="0" xfId="0" applyNumberFormat="1" applyFont="1" applyAlignment="1">
      <alignment horizontal="center" vertical="center"/>
    </xf>
    <xf numFmtId="0" fontId="1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6" fillId="0" borderId="0" xfId="0" applyFont="1" applyFill="1" applyBorder="1" applyAlignment="1">
      <alignment horizontal="center" vertical="center"/>
    </xf>
    <xf numFmtId="0" fontId="13" fillId="0" borderId="0" xfId="0" applyFont="1" applyBorder="1" applyAlignment="1">
      <alignment horizontal="left"/>
    </xf>
    <xf numFmtId="0" fontId="13" fillId="0" borderId="0" xfId="0" applyFont="1" applyBorder="1" applyAlignment="1">
      <alignment horizontal="center" wrapText="1"/>
    </xf>
    <xf numFmtId="0" fontId="13" fillId="0" borderId="0" xfId="0" applyFont="1" applyBorder="1" applyAlignment="1">
      <alignment horizontal="center"/>
    </xf>
    <xf numFmtId="0" fontId="13" fillId="0" borderId="0" xfId="0" applyFont="1" applyBorder="1" applyAlignment="1">
      <alignment horizontal="center"/>
    </xf>
    <xf numFmtId="187" fontId="0" fillId="0" borderId="0" xfId="0" applyNumberFormat="1" applyAlignment="1">
      <alignment horizontal="center" vertical="center"/>
    </xf>
    <xf numFmtId="187" fontId="7" fillId="0" borderId="39" xfId="1129" applyNumberFormat="1" applyFont="1" applyBorder="1" applyAlignment="1">
      <alignment horizontal="center" vertical="center" wrapText="1"/>
      <protection/>
    </xf>
    <xf numFmtId="0" fontId="13" fillId="79" borderId="0" xfId="0" applyFont="1" applyFill="1" applyBorder="1" applyAlignment="1">
      <alignment horizontal="center"/>
    </xf>
    <xf numFmtId="186" fontId="8" fillId="0" borderId="0" xfId="0" applyNumberFormat="1" applyFont="1" applyBorder="1" applyAlignment="1">
      <alignment horizontal="center"/>
    </xf>
    <xf numFmtId="0" fontId="17" fillId="0" borderId="39" xfId="0" applyFont="1" applyBorder="1" applyAlignment="1">
      <alignment horizontal="center" vertical="center" wrapText="1"/>
    </xf>
    <xf numFmtId="0" fontId="55" fillId="0" borderId="39" xfId="0" applyFont="1" applyBorder="1" applyAlignment="1">
      <alignment horizontal="center"/>
    </xf>
    <xf numFmtId="0" fontId="3" fillId="0" borderId="0" xfId="0" applyFont="1" applyAlignment="1">
      <alignment horizontal="center"/>
    </xf>
    <xf numFmtId="0" fontId="9" fillId="0" borderId="24" xfId="0" applyFont="1" applyBorder="1" applyAlignment="1">
      <alignment horizontal="left" vertical="center" wrapText="1"/>
    </xf>
    <xf numFmtId="0" fontId="8" fillId="0" borderId="0" xfId="0" applyFont="1" applyBorder="1" applyAlignment="1">
      <alignment horizontal="center" vertical="center" wrapText="1"/>
    </xf>
    <xf numFmtId="0" fontId="5" fillId="0" borderId="0" xfId="0" applyFont="1" applyBorder="1" applyAlignment="1">
      <alignment horizontal="right" vertical="center" wrapText="1"/>
    </xf>
    <xf numFmtId="0" fontId="2" fillId="0" borderId="0" xfId="0" applyFont="1" applyFill="1" applyBorder="1" applyAlignment="1">
      <alignment horizontal="center" vertical="center"/>
    </xf>
    <xf numFmtId="0" fontId="3" fillId="0" borderId="0" xfId="0" applyFont="1" applyBorder="1" applyAlignment="1">
      <alignment horizontal="center"/>
    </xf>
    <xf numFmtId="0" fontId="8" fillId="0" borderId="37" xfId="0" applyFont="1" applyBorder="1" applyAlignment="1">
      <alignment horizontal="right"/>
    </xf>
    <xf numFmtId="0" fontId="2" fillId="16" borderId="26" xfId="0" applyFont="1" applyFill="1" applyBorder="1" applyAlignment="1">
      <alignment horizontal="right"/>
    </xf>
    <xf numFmtId="0" fontId="9" fillId="0" borderId="28" xfId="0" applyFont="1" applyBorder="1" applyAlignment="1">
      <alignment horizontal="left" vertical="center" wrapText="1"/>
    </xf>
    <xf numFmtId="0" fontId="8" fillId="0" borderId="26" xfId="0" applyFont="1" applyBorder="1" applyAlignment="1">
      <alignment horizontal="right"/>
    </xf>
    <xf numFmtId="0" fontId="7" fillId="0" borderId="26" xfId="0" applyFont="1" applyBorder="1" applyAlignment="1">
      <alignment horizontal="right"/>
    </xf>
    <xf numFmtId="190" fontId="5" fillId="0" borderId="0" xfId="0" applyNumberFormat="1" applyFont="1" applyAlignment="1">
      <alignment horizontal="center"/>
    </xf>
    <xf numFmtId="0" fontId="9" fillId="0" borderId="0" xfId="0" applyFont="1" applyBorder="1" applyAlignment="1">
      <alignment horizontal="right" vertical="center" wrapText="1"/>
    </xf>
    <xf numFmtId="0" fontId="9" fillId="0" borderId="38" xfId="0" applyFont="1" applyBorder="1" applyAlignment="1">
      <alignment horizontal="left" vertical="center" wrapText="1"/>
    </xf>
    <xf numFmtId="2" fontId="59" fillId="0" borderId="0" xfId="0" applyNumberFormat="1" applyFont="1" applyBorder="1" applyAlignment="1">
      <alignment horizontal="center"/>
    </xf>
    <xf numFmtId="2" fontId="55" fillId="0" borderId="0" xfId="0" applyNumberFormat="1" applyFont="1" applyBorder="1" applyAlignment="1">
      <alignment horizontal="center"/>
    </xf>
    <xf numFmtId="0" fontId="4" fillId="0" borderId="0" xfId="0" applyFont="1" applyBorder="1" applyAlignment="1">
      <alignment horizontal="left"/>
    </xf>
    <xf numFmtId="0" fontId="8" fillId="16" borderId="42" xfId="0" applyFont="1" applyFill="1" applyBorder="1" applyAlignment="1">
      <alignment horizontal="center" vertical="center"/>
    </xf>
    <xf numFmtId="0" fontId="99" fillId="80" borderId="43" xfId="0" applyFont="1" applyFill="1" applyBorder="1" applyAlignment="1">
      <alignment horizontal="right" vertical="center" wrapText="1"/>
    </xf>
    <xf numFmtId="0" fontId="99" fillId="80" borderId="44" xfId="0" applyFont="1" applyFill="1" applyBorder="1" applyAlignment="1">
      <alignment horizontal="right" vertical="center" wrapText="1"/>
    </xf>
    <xf numFmtId="0" fontId="99" fillId="80" borderId="45" xfId="0" applyFont="1" applyFill="1" applyBorder="1" applyAlignment="1">
      <alignment horizontal="right" vertical="center" wrapText="1"/>
    </xf>
    <xf numFmtId="0" fontId="4" fillId="0" borderId="0" xfId="0" applyFont="1" applyFill="1" applyBorder="1" applyAlignment="1">
      <alignment horizontal="left"/>
    </xf>
    <xf numFmtId="0" fontId="4" fillId="0" borderId="0" xfId="0" applyFont="1" applyBorder="1" applyAlignment="1">
      <alignment horizontal="right"/>
    </xf>
    <xf numFmtId="0" fontId="4" fillId="0" borderId="0" xfId="0" applyFont="1" applyBorder="1" applyAlignment="1">
      <alignment horizontal="center"/>
    </xf>
    <xf numFmtId="186" fontId="4" fillId="16" borderId="0" xfId="0" applyNumberFormat="1" applyFont="1" applyFill="1" applyAlignment="1">
      <alignment horizontal="center" vertical="center"/>
    </xf>
    <xf numFmtId="14" fontId="4" fillId="16" borderId="0" xfId="0" applyNumberFormat="1" applyFont="1" applyFill="1" applyAlignment="1">
      <alignment horizontal="center" vertical="center"/>
    </xf>
    <xf numFmtId="189" fontId="17" fillId="16" borderId="28" xfId="0" applyNumberFormat="1" applyFont="1" applyFill="1" applyBorder="1" applyAlignment="1">
      <alignment horizontal="center" vertical="center"/>
    </xf>
    <xf numFmtId="2" fontId="57" fillId="16" borderId="30" xfId="1124" applyNumberFormat="1" applyFont="1" applyFill="1" applyBorder="1" applyAlignment="1">
      <alignment horizontal="left" vertical="center"/>
      <protection/>
    </xf>
    <xf numFmtId="2" fontId="57" fillId="16" borderId="32" xfId="1124" applyNumberFormat="1" applyFont="1" applyFill="1" applyBorder="1" applyAlignment="1">
      <alignment horizontal="left" vertical="center"/>
      <protection/>
    </xf>
    <xf numFmtId="2" fontId="57" fillId="16" borderId="27" xfId="1124" applyNumberFormat="1" applyFont="1" applyFill="1" applyBorder="1" applyAlignment="1">
      <alignment horizontal="left" vertical="center"/>
      <protection/>
    </xf>
    <xf numFmtId="14" fontId="8" fillId="16" borderId="35" xfId="0" applyNumberFormat="1" applyFont="1" applyFill="1" applyBorder="1" applyAlignment="1">
      <alignment horizontal="center" vertical="center"/>
    </xf>
    <xf numFmtId="189" fontId="64" fillId="16" borderId="39" xfId="0" applyNumberFormat="1" applyFont="1" applyFill="1" applyBorder="1" applyAlignment="1">
      <alignment horizontal="center" vertical="center" textRotation="90" wrapText="1" shrinkToFit="1"/>
    </xf>
    <xf numFmtId="186" fontId="64" fillId="16" borderId="46" xfId="0" applyNumberFormat="1" applyFont="1" applyFill="1" applyBorder="1" applyAlignment="1">
      <alignment horizontal="center" vertical="center" wrapText="1" shrinkToFit="1"/>
    </xf>
    <xf numFmtId="186" fontId="64" fillId="16" borderId="47" xfId="0" applyNumberFormat="1" applyFont="1" applyFill="1" applyBorder="1" applyAlignment="1">
      <alignment horizontal="center" vertical="center" wrapText="1" shrinkToFit="1"/>
    </xf>
    <xf numFmtId="186" fontId="64" fillId="16" borderId="39" xfId="0" applyNumberFormat="1" applyFont="1" applyFill="1" applyBorder="1" applyAlignment="1">
      <alignment horizontal="center" vertical="center" textRotation="90" wrapText="1" shrinkToFit="1"/>
    </xf>
    <xf numFmtId="186" fontId="64" fillId="16" borderId="39" xfId="0" applyNumberFormat="1" applyFont="1" applyFill="1" applyBorder="1" applyAlignment="1">
      <alignment horizontal="center" vertical="center"/>
    </xf>
    <xf numFmtId="186" fontId="64" fillId="16" borderId="39" xfId="0" applyNumberFormat="1" applyFont="1" applyFill="1" applyBorder="1" applyAlignment="1">
      <alignment horizontal="center" vertical="center" wrapText="1" shrinkToFit="1"/>
    </xf>
    <xf numFmtId="0" fontId="59" fillId="0" borderId="0" xfId="0" applyFont="1" applyFill="1" applyBorder="1" applyAlignment="1">
      <alignment horizontal="center"/>
    </xf>
    <xf numFmtId="0" fontId="18" fillId="16" borderId="32" xfId="0" applyFont="1" applyFill="1" applyBorder="1" applyAlignment="1">
      <alignment horizontal="center" vertical="center"/>
    </xf>
    <xf numFmtId="0" fontId="18" fillId="16" borderId="32" xfId="0" applyFont="1" applyFill="1" applyBorder="1" applyAlignment="1">
      <alignment horizontal="center"/>
    </xf>
    <xf numFmtId="0" fontId="4" fillId="0" borderId="0" xfId="0" applyFont="1" applyBorder="1" applyAlignment="1">
      <alignment horizontal="center"/>
    </xf>
    <xf numFmtId="189" fontId="17" fillId="16" borderId="30" xfId="0" applyNumberFormat="1" applyFont="1" applyFill="1" applyBorder="1" applyAlignment="1">
      <alignment horizontal="left" vertical="center"/>
    </xf>
    <xf numFmtId="189" fontId="17" fillId="16" borderId="32" xfId="0" applyNumberFormat="1" applyFont="1" applyFill="1" applyBorder="1" applyAlignment="1">
      <alignment horizontal="left" vertical="center"/>
    </xf>
    <xf numFmtId="189" fontId="17" fillId="16" borderId="27" xfId="0" applyNumberFormat="1" applyFont="1" applyFill="1" applyBorder="1" applyAlignment="1">
      <alignment horizontal="left" vertical="center"/>
    </xf>
    <xf numFmtId="189" fontId="17" fillId="16" borderId="28" xfId="0" applyNumberFormat="1" applyFont="1" applyFill="1" applyBorder="1" applyAlignment="1">
      <alignment horizontal="left" vertical="center"/>
    </xf>
    <xf numFmtId="189" fontId="64" fillId="16" borderId="39" xfId="0" applyNumberFormat="1" applyFont="1" applyFill="1" applyBorder="1" applyAlignment="1">
      <alignment horizontal="center" vertical="center" textRotation="90" wrapText="1" shrinkToFit="1"/>
    </xf>
    <xf numFmtId="186" fontId="64" fillId="16" borderId="39" xfId="0" applyNumberFormat="1" applyFont="1" applyFill="1" applyBorder="1" applyAlignment="1">
      <alignment horizontal="center" vertical="center" wrapText="1" shrinkToFit="1"/>
    </xf>
    <xf numFmtId="186" fontId="64" fillId="16" borderId="39" xfId="0" applyNumberFormat="1" applyFont="1" applyFill="1" applyBorder="1" applyAlignment="1">
      <alignment horizontal="center" vertical="center" textRotation="90" wrapText="1" shrinkToFit="1"/>
    </xf>
    <xf numFmtId="186" fontId="64" fillId="16" borderId="39" xfId="0" applyNumberFormat="1" applyFont="1" applyFill="1" applyBorder="1" applyAlignment="1">
      <alignment horizontal="center" vertical="center"/>
    </xf>
    <xf numFmtId="0" fontId="13" fillId="80" borderId="43" xfId="0" applyFont="1" applyFill="1" applyBorder="1" applyAlignment="1">
      <alignment horizontal="right" vertical="center" wrapText="1"/>
    </xf>
    <xf numFmtId="0" fontId="13" fillId="80" borderId="44" xfId="0" applyFont="1" applyFill="1" applyBorder="1" applyAlignment="1">
      <alignment horizontal="right" vertical="center" wrapText="1"/>
    </xf>
    <xf numFmtId="0" fontId="13" fillId="80" borderId="45" xfId="0" applyFont="1" applyFill="1" applyBorder="1" applyAlignment="1">
      <alignment horizontal="right" vertical="center" wrapText="1"/>
    </xf>
    <xf numFmtId="0" fontId="17" fillId="16" borderId="30" xfId="0" applyFont="1" applyFill="1" applyBorder="1" applyAlignment="1">
      <alignment horizontal="left" vertical="center" wrapText="1"/>
    </xf>
    <xf numFmtId="0" fontId="17" fillId="16" borderId="32" xfId="0" applyFont="1" applyFill="1" applyBorder="1" applyAlignment="1">
      <alignment horizontal="left" vertical="center" wrapText="1"/>
    </xf>
    <xf numFmtId="0" fontId="17" fillId="16" borderId="27"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27" xfId="0" applyFont="1" applyFill="1" applyBorder="1" applyAlignment="1">
      <alignment horizontal="left" vertical="center" wrapText="1"/>
    </xf>
    <xf numFmtId="1" fontId="17" fillId="0" borderId="30" xfId="0" applyNumberFormat="1" applyFont="1" applyFill="1" applyBorder="1" applyAlignment="1">
      <alignment horizontal="left" wrapText="1"/>
    </xf>
    <xf numFmtId="1" fontId="17" fillId="0" borderId="32" xfId="0" applyNumberFormat="1" applyFont="1" applyFill="1" applyBorder="1" applyAlignment="1">
      <alignment horizontal="left" wrapText="1"/>
    </xf>
    <xf numFmtId="1" fontId="17" fillId="0" borderId="27" xfId="0" applyNumberFormat="1" applyFont="1" applyFill="1" applyBorder="1" applyAlignment="1">
      <alignment horizontal="left" wrapText="1"/>
    </xf>
    <xf numFmtId="1" fontId="17" fillId="16" borderId="30" xfId="0" applyNumberFormat="1" applyFont="1" applyFill="1" applyBorder="1" applyAlignment="1">
      <alignment horizontal="left" wrapText="1"/>
    </xf>
    <xf numFmtId="1" fontId="17" fillId="16" borderId="32" xfId="0" applyNumberFormat="1" applyFont="1" applyFill="1" applyBorder="1" applyAlignment="1">
      <alignment horizontal="left" wrapText="1"/>
    </xf>
    <xf numFmtId="1" fontId="17" fillId="16" borderId="27" xfId="0" applyNumberFormat="1" applyFont="1" applyFill="1" applyBorder="1" applyAlignment="1">
      <alignment horizontal="left" wrapText="1"/>
    </xf>
    <xf numFmtId="0" fontId="17" fillId="16" borderId="24" xfId="0" applyFont="1" applyFill="1" applyBorder="1" applyAlignment="1">
      <alignment horizontal="center" vertical="center" wrapText="1"/>
    </xf>
    <xf numFmtId="0" fontId="17" fillId="16" borderId="24" xfId="0" applyFont="1" applyFill="1" applyBorder="1" applyAlignment="1">
      <alignment horizontal="left" vertical="center" wrapText="1"/>
    </xf>
    <xf numFmtId="0" fontId="17" fillId="0" borderId="24" xfId="0" applyFont="1" applyFill="1" applyBorder="1" applyAlignment="1">
      <alignment horizontal="left" vertical="center" wrapText="1"/>
    </xf>
    <xf numFmtId="186" fontId="4" fillId="0" borderId="0" xfId="0" applyNumberFormat="1" applyFont="1" applyFill="1" applyAlignment="1">
      <alignment horizontal="center" vertical="center"/>
    </xf>
    <xf numFmtId="14" fontId="4" fillId="0" borderId="0" xfId="0" applyNumberFormat="1" applyFont="1" applyFill="1" applyAlignment="1">
      <alignment horizontal="center" vertical="center"/>
    </xf>
    <xf numFmtId="0" fontId="60" fillId="0" borderId="24" xfId="0" applyFont="1" applyFill="1" applyBorder="1" applyAlignment="1">
      <alignment horizontal="left" wrapText="1"/>
    </xf>
    <xf numFmtId="0" fontId="60" fillId="0" borderId="30" xfId="0" applyFont="1" applyFill="1" applyBorder="1" applyAlignment="1">
      <alignment horizontal="left" wrapText="1"/>
    </xf>
    <xf numFmtId="0" fontId="60" fillId="0" borderId="32" xfId="0" applyFont="1" applyFill="1" applyBorder="1" applyAlignment="1">
      <alignment horizontal="left" wrapText="1"/>
    </xf>
    <xf numFmtId="0" fontId="60" fillId="0" borderId="27" xfId="0" applyFont="1" applyFill="1" applyBorder="1" applyAlignment="1">
      <alignment horizontal="left" wrapText="1"/>
    </xf>
    <xf numFmtId="0" fontId="59" fillId="0" borderId="30" xfId="0" applyFont="1" applyFill="1" applyBorder="1" applyAlignment="1">
      <alignment horizontal="left" vertical="center" wrapText="1"/>
    </xf>
    <xf numFmtId="0" fontId="59" fillId="0" borderId="32"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17" fillId="0" borderId="24" xfId="0" applyFont="1" applyFill="1" applyBorder="1" applyAlignment="1">
      <alignment horizontal="left"/>
    </xf>
    <xf numFmtId="0" fontId="17" fillId="0" borderId="25" xfId="0" applyFont="1" applyFill="1" applyBorder="1" applyAlignment="1">
      <alignment horizontal="left"/>
    </xf>
    <xf numFmtId="0" fontId="18" fillId="0" borderId="32" xfId="0" applyFont="1" applyFill="1" applyBorder="1" applyAlignment="1">
      <alignment horizontal="center" vertical="center"/>
    </xf>
    <xf numFmtId="0" fontId="18" fillId="0" borderId="32" xfId="0" applyFont="1" applyFill="1" applyBorder="1" applyAlignment="1">
      <alignment horizontal="center"/>
    </xf>
    <xf numFmtId="0" fontId="5" fillId="78" borderId="24" xfId="0" applyFont="1" applyFill="1" applyBorder="1" applyAlignment="1">
      <alignment horizontal="left" vertical="center"/>
    </xf>
    <xf numFmtId="0" fontId="5" fillId="78" borderId="25" xfId="0" applyFont="1" applyFill="1" applyBorder="1" applyAlignment="1">
      <alignment horizontal="left" vertical="center"/>
    </xf>
    <xf numFmtId="0" fontId="5" fillId="78" borderId="24" xfId="0" applyFont="1" applyFill="1" applyBorder="1" applyAlignment="1">
      <alignment horizontal="center" vertical="center"/>
    </xf>
    <xf numFmtId="0" fontId="5" fillId="78" borderId="25" xfId="0" applyFont="1" applyFill="1" applyBorder="1" applyAlignment="1">
      <alignment horizontal="center" vertical="center"/>
    </xf>
    <xf numFmtId="0" fontId="17" fillId="16" borderId="30" xfId="0" applyFont="1" applyFill="1" applyBorder="1" applyAlignment="1">
      <alignment horizontal="center"/>
    </xf>
    <xf numFmtId="0" fontId="17" fillId="16" borderId="32" xfId="0" applyFont="1" applyFill="1" applyBorder="1" applyAlignment="1">
      <alignment horizontal="center"/>
    </xf>
    <xf numFmtId="0" fontId="17" fillId="16" borderId="35" xfId="0" applyFont="1" applyFill="1" applyBorder="1" applyAlignment="1">
      <alignment horizontal="center"/>
    </xf>
    <xf numFmtId="0" fontId="17" fillId="16" borderId="27" xfId="0" applyFont="1" applyFill="1" applyBorder="1" applyAlignment="1">
      <alignment horizontal="center"/>
    </xf>
  </cellXfs>
  <cellStyles count="1276">
    <cellStyle name="Normal" xfId="0"/>
    <cellStyle name="_UAS_VS" xfId="15"/>
    <cellStyle name="_UAS_VS 2" xfId="16"/>
    <cellStyle name="1. izcēlums" xfId="17"/>
    <cellStyle name="1. izcēlums 2" xfId="18"/>
    <cellStyle name="2. izcēlums" xfId="19"/>
    <cellStyle name="2. izcēlums 2" xfId="20"/>
    <cellStyle name="20% - Accent1" xfId="21"/>
    <cellStyle name="20% - Accent1 10" xfId="22"/>
    <cellStyle name="20% - Accent1 11" xfId="23"/>
    <cellStyle name="20% - Accent1 12" xfId="24"/>
    <cellStyle name="20% - Accent1 13" xfId="25"/>
    <cellStyle name="20% - Accent1 14" xfId="26"/>
    <cellStyle name="20% - Accent1 15" xfId="27"/>
    <cellStyle name="20% - Accent1 16" xfId="28"/>
    <cellStyle name="20% - Accent1 17" xfId="29"/>
    <cellStyle name="20% - Accent1 18" xfId="30"/>
    <cellStyle name="20% - Accent1 19" xfId="31"/>
    <cellStyle name="20% - Accent1 2" xfId="32"/>
    <cellStyle name="20% - Accent1 2 2" xfId="33"/>
    <cellStyle name="20% - Accent1 2 3" xfId="34"/>
    <cellStyle name="20% - Accent1 2 4" xfId="35"/>
    <cellStyle name="20% - Accent1 20" xfId="36"/>
    <cellStyle name="20% - Accent1 21" xfId="37"/>
    <cellStyle name="20% - Accent1 22" xfId="38"/>
    <cellStyle name="20% - Accent1 23" xfId="39"/>
    <cellStyle name="20% - Accent1 24" xfId="40"/>
    <cellStyle name="20% - Accent1 25" xfId="41"/>
    <cellStyle name="20% - Accent1 3" xfId="42"/>
    <cellStyle name="20% - Accent1 3 2" xfId="43"/>
    <cellStyle name="20% - Accent1 3 3" xfId="44"/>
    <cellStyle name="20% - Accent1 4" xfId="45"/>
    <cellStyle name="20% - Accent1 4 2" xfId="46"/>
    <cellStyle name="20% - Accent1 4 3" xfId="47"/>
    <cellStyle name="20% - Accent1 5" xfId="48"/>
    <cellStyle name="20% - Accent1 5 2" xfId="49"/>
    <cellStyle name="20% - Accent1 5 3" xfId="50"/>
    <cellStyle name="20% - Accent1 6" xfId="51"/>
    <cellStyle name="20% - Accent1 6 2" xfId="52"/>
    <cellStyle name="20% - Accent1 6 3" xfId="53"/>
    <cellStyle name="20% - Accent1 7" xfId="54"/>
    <cellStyle name="20% - Accent1 7 2" xfId="55"/>
    <cellStyle name="20% - Accent1 8" xfId="56"/>
    <cellStyle name="20% - Accent1 9" xfId="57"/>
    <cellStyle name="20% - Accent2" xfId="58"/>
    <cellStyle name="20% - Accent2 10" xfId="59"/>
    <cellStyle name="20% - Accent2 2" xfId="60"/>
    <cellStyle name="20% - Accent2 2 2" xfId="61"/>
    <cellStyle name="20% - Accent2 2 3" xfId="62"/>
    <cellStyle name="20% - Accent2 2 4" xfId="63"/>
    <cellStyle name="20% - Accent2 2 5" xfId="64"/>
    <cellStyle name="20% - Accent2 3" xfId="65"/>
    <cellStyle name="20% - Accent2 4" xfId="66"/>
    <cellStyle name="20% - Accent2 5" xfId="67"/>
    <cellStyle name="20% - Accent2 6" xfId="68"/>
    <cellStyle name="20% - Accent2 7" xfId="69"/>
    <cellStyle name="20% - Accent2 8" xfId="70"/>
    <cellStyle name="20% - Accent2 9" xfId="71"/>
    <cellStyle name="20% - Accent3" xfId="72"/>
    <cellStyle name="20% - Accent3 10" xfId="73"/>
    <cellStyle name="20% - Accent3 2" xfId="74"/>
    <cellStyle name="20% - Accent3 2 2" xfId="75"/>
    <cellStyle name="20% - Accent3 2 3" xfId="76"/>
    <cellStyle name="20% - Accent3 2 4" xfId="77"/>
    <cellStyle name="20% - Accent3 2 5" xfId="78"/>
    <cellStyle name="20% - Accent3 3" xfId="79"/>
    <cellStyle name="20% - Accent3 4" xfId="80"/>
    <cellStyle name="20% - Accent3 5" xfId="81"/>
    <cellStyle name="20% - Accent3 6" xfId="82"/>
    <cellStyle name="20% - Accent3 7" xfId="83"/>
    <cellStyle name="20% - Accent3 8" xfId="84"/>
    <cellStyle name="20% - Accent3 9" xfId="85"/>
    <cellStyle name="20% - Accent4" xfId="86"/>
    <cellStyle name="20% - Accent4 10" xfId="87"/>
    <cellStyle name="20% - Accent4 11" xfId="88"/>
    <cellStyle name="20% - Accent4 12" xfId="89"/>
    <cellStyle name="20% - Accent4 13" xfId="90"/>
    <cellStyle name="20% - Accent4 14" xfId="91"/>
    <cellStyle name="20% - Accent4 15" xfId="92"/>
    <cellStyle name="20% - Accent4 16" xfId="93"/>
    <cellStyle name="20% - Accent4 17" xfId="94"/>
    <cellStyle name="20% - Accent4 18" xfId="95"/>
    <cellStyle name="20% - Accent4 19" xfId="96"/>
    <cellStyle name="20% - Accent4 2" xfId="97"/>
    <cellStyle name="20% - Accent4 2 2" xfId="98"/>
    <cellStyle name="20% - Accent4 2 3" xfId="99"/>
    <cellStyle name="20% - Accent4 2 4" xfId="100"/>
    <cellStyle name="20% - Accent4 2 5" xfId="101"/>
    <cellStyle name="20% - Accent4 20" xfId="102"/>
    <cellStyle name="20% - Accent4 21" xfId="103"/>
    <cellStyle name="20% - Accent4 22" xfId="104"/>
    <cellStyle name="20% - Accent4 23" xfId="105"/>
    <cellStyle name="20% - Accent4 24" xfId="106"/>
    <cellStyle name="20% - Accent4 25"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4 7 2" xfId="121"/>
    <cellStyle name="20% - Accent4 8" xfId="122"/>
    <cellStyle name="20% - Accent4 9" xfId="123"/>
    <cellStyle name="20% - Accent5" xfId="124"/>
    <cellStyle name="20% - Accent5 10" xfId="125"/>
    <cellStyle name="20% - Accent5 11" xfId="126"/>
    <cellStyle name="20% - Accent5 12" xfId="127"/>
    <cellStyle name="20% - Accent5 13" xfId="128"/>
    <cellStyle name="20% - Accent5 14" xfId="129"/>
    <cellStyle name="20% - Accent5 15" xfId="130"/>
    <cellStyle name="20% - Accent5 16" xfId="131"/>
    <cellStyle name="20% - Accent5 17" xfId="132"/>
    <cellStyle name="20% - Accent5 18" xfId="133"/>
    <cellStyle name="20% - Accent5 19" xfId="134"/>
    <cellStyle name="20% - Accent5 2" xfId="135"/>
    <cellStyle name="20% - Accent5 2 2" xfId="136"/>
    <cellStyle name="20% - Accent5 2 3" xfId="137"/>
    <cellStyle name="20% - Accent5 2 4" xfId="138"/>
    <cellStyle name="20% - Accent5 20" xfId="139"/>
    <cellStyle name="20% - Accent5 21" xfId="140"/>
    <cellStyle name="20% - Accent5 22" xfId="141"/>
    <cellStyle name="20% - Accent5 23" xfId="142"/>
    <cellStyle name="20% - Accent5 24" xfId="143"/>
    <cellStyle name="20% - Accent5 25" xfId="144"/>
    <cellStyle name="20% - Accent5 3" xfId="145"/>
    <cellStyle name="20% - Accent5 3 2" xfId="146"/>
    <cellStyle name="20% - Accent5 3 3" xfId="147"/>
    <cellStyle name="20% - Accent5 4" xfId="148"/>
    <cellStyle name="20% - Accent5 4 2" xfId="149"/>
    <cellStyle name="20% - Accent5 4 3" xfId="150"/>
    <cellStyle name="20% - Accent5 5" xfId="151"/>
    <cellStyle name="20% - Accent5 5 2" xfId="152"/>
    <cellStyle name="20% - Accent5 5 3" xfId="153"/>
    <cellStyle name="20% - Accent5 6" xfId="154"/>
    <cellStyle name="20% - Accent5 6 2" xfId="155"/>
    <cellStyle name="20% - Accent5 6 3" xfId="156"/>
    <cellStyle name="20% - Accent5 7" xfId="157"/>
    <cellStyle name="20% - Accent5 7 2" xfId="158"/>
    <cellStyle name="20% - Accent5 8" xfId="159"/>
    <cellStyle name="20% - Accent5 9" xfId="160"/>
    <cellStyle name="20% - Accent6" xfId="161"/>
    <cellStyle name="20% - Accent6 10" xfId="162"/>
    <cellStyle name="20% - Accent6 11" xfId="163"/>
    <cellStyle name="20% - Accent6 12" xfId="164"/>
    <cellStyle name="20% - Accent6 13" xfId="165"/>
    <cellStyle name="20% - Accent6 14" xfId="166"/>
    <cellStyle name="20% - Accent6 15" xfId="167"/>
    <cellStyle name="20% - Accent6 16" xfId="168"/>
    <cellStyle name="20% - Accent6 17" xfId="169"/>
    <cellStyle name="20% - Accent6 18" xfId="170"/>
    <cellStyle name="20% - Accent6 19" xfId="171"/>
    <cellStyle name="20% - Accent6 2" xfId="172"/>
    <cellStyle name="20% - Accent6 2 2" xfId="173"/>
    <cellStyle name="20% - Accent6 2 3" xfId="174"/>
    <cellStyle name="20% - Accent6 2 4" xfId="175"/>
    <cellStyle name="20% - Accent6 20" xfId="176"/>
    <cellStyle name="20% - Accent6 21" xfId="177"/>
    <cellStyle name="20% - Accent6 22" xfId="178"/>
    <cellStyle name="20% - Accent6 23" xfId="179"/>
    <cellStyle name="20% - Accent6 24" xfId="180"/>
    <cellStyle name="20% - Accent6 25" xfId="181"/>
    <cellStyle name="20% - Accent6 3" xfId="182"/>
    <cellStyle name="20% - Accent6 3 2" xfId="183"/>
    <cellStyle name="20% - Accent6 3 3" xfId="184"/>
    <cellStyle name="20% - Accent6 4" xfId="185"/>
    <cellStyle name="20% - Accent6 4 2" xfId="186"/>
    <cellStyle name="20% - Accent6 4 3" xfId="187"/>
    <cellStyle name="20% - Accent6 5" xfId="188"/>
    <cellStyle name="20% - Accent6 5 2" xfId="189"/>
    <cellStyle name="20% - Accent6 5 3" xfId="190"/>
    <cellStyle name="20% - Accent6 6" xfId="191"/>
    <cellStyle name="20% - Accent6 6 2" xfId="192"/>
    <cellStyle name="20% - Accent6 6 3" xfId="193"/>
    <cellStyle name="20% - Accent6 7" xfId="194"/>
    <cellStyle name="20% - Accent6 7 2" xfId="195"/>
    <cellStyle name="20% - Accent6 8" xfId="196"/>
    <cellStyle name="20% - Accent6 9" xfId="197"/>
    <cellStyle name="20% - Izcēlums1" xfId="198"/>
    <cellStyle name="20% - Izcēlums1 2" xfId="199"/>
    <cellStyle name="20% - Izcēlums2" xfId="200"/>
    <cellStyle name="20% - Izcēlums2 2" xfId="201"/>
    <cellStyle name="20% - Izcēlums3" xfId="202"/>
    <cellStyle name="20% - Izcēlums3 2" xfId="203"/>
    <cellStyle name="20% - Izcēlums4" xfId="204"/>
    <cellStyle name="20% - Izcēlums4 2" xfId="205"/>
    <cellStyle name="20% - Izcēlums5" xfId="206"/>
    <cellStyle name="20% - Izcēlums5 2" xfId="207"/>
    <cellStyle name="20% - Izcēlums6" xfId="208"/>
    <cellStyle name="20% - Izcēlums6 2" xfId="209"/>
    <cellStyle name="20% – rõhk1" xfId="210"/>
    <cellStyle name="20% – rõhk2" xfId="211"/>
    <cellStyle name="20% – rõhk3" xfId="212"/>
    <cellStyle name="20% – rõhk4" xfId="213"/>
    <cellStyle name="20% – rõhk5" xfId="214"/>
    <cellStyle name="20% – rõhk6" xfId="215"/>
    <cellStyle name="20% no 1. izcēluma" xfId="216"/>
    <cellStyle name="20% no 1. izcēluma 2" xfId="217"/>
    <cellStyle name="20% no 2. izcēluma" xfId="218"/>
    <cellStyle name="20% no 2. izcēluma 2" xfId="219"/>
    <cellStyle name="20% no 3. izcēluma" xfId="220"/>
    <cellStyle name="20% no 3. izcēluma 2" xfId="221"/>
    <cellStyle name="20% no 4. izcēluma" xfId="222"/>
    <cellStyle name="20% no 4. izcēluma 2" xfId="223"/>
    <cellStyle name="20% no 5. izcēluma" xfId="224"/>
    <cellStyle name="20% no 5. izcēluma 2" xfId="225"/>
    <cellStyle name="20% no 6. izcēluma" xfId="226"/>
    <cellStyle name="20% no 6. izcēluma 2" xfId="227"/>
    <cellStyle name="3. izcēlums " xfId="228"/>
    <cellStyle name="3. izcēlums  2" xfId="229"/>
    <cellStyle name="4. izcēlums" xfId="230"/>
    <cellStyle name="4. izcēlums 2" xfId="231"/>
    <cellStyle name="40% - Accent1" xfId="232"/>
    <cellStyle name="40% - Accent1 10" xfId="233"/>
    <cellStyle name="40% - Accent1 2" xfId="234"/>
    <cellStyle name="40% - Accent1 2 2" xfId="235"/>
    <cellStyle name="40% - Accent1 2 3" xfId="236"/>
    <cellStyle name="40% - Accent1 2 4" xfId="237"/>
    <cellStyle name="40% - Accent1 2 5" xfId="238"/>
    <cellStyle name="40% - Accent1 3" xfId="239"/>
    <cellStyle name="40% - Accent1 4" xfId="240"/>
    <cellStyle name="40% - Accent1 5" xfId="241"/>
    <cellStyle name="40% - Accent1 6" xfId="242"/>
    <cellStyle name="40% - Accent1 7" xfId="243"/>
    <cellStyle name="40% - Accent1 8" xfId="244"/>
    <cellStyle name="40% - Accent1 9" xfId="245"/>
    <cellStyle name="40% - Accent2" xfId="246"/>
    <cellStyle name="40% - Accent2 10" xfId="247"/>
    <cellStyle name="40% - Accent2 2" xfId="248"/>
    <cellStyle name="40% - Accent2 2 2" xfId="249"/>
    <cellStyle name="40% - Accent2 2 3" xfId="250"/>
    <cellStyle name="40% - Accent2 2 4" xfId="251"/>
    <cellStyle name="40% - Accent2 2 5" xfId="252"/>
    <cellStyle name="40% - Accent2 3" xfId="253"/>
    <cellStyle name="40% - Accent2 4" xfId="254"/>
    <cellStyle name="40% - Accent2 5" xfId="255"/>
    <cellStyle name="40% - Accent2 6" xfId="256"/>
    <cellStyle name="40% - Accent2 7" xfId="257"/>
    <cellStyle name="40% - Accent2 8" xfId="258"/>
    <cellStyle name="40% - Accent2 9" xfId="259"/>
    <cellStyle name="40% - Accent3" xfId="260"/>
    <cellStyle name="40% - Accent3 10" xfId="261"/>
    <cellStyle name="40% - Accent3 11" xfId="262"/>
    <cellStyle name="40% - Accent3 12" xfId="263"/>
    <cellStyle name="40% - Accent3 13" xfId="264"/>
    <cellStyle name="40% - Accent3 14" xfId="265"/>
    <cellStyle name="40% - Accent3 15" xfId="266"/>
    <cellStyle name="40% - Accent3 16" xfId="267"/>
    <cellStyle name="40% - Accent3 17" xfId="268"/>
    <cellStyle name="40% - Accent3 18" xfId="269"/>
    <cellStyle name="40% - Accent3 19" xfId="270"/>
    <cellStyle name="40% - Accent3 2" xfId="271"/>
    <cellStyle name="40% - Accent3 2 2" xfId="272"/>
    <cellStyle name="40% - Accent3 2 3" xfId="273"/>
    <cellStyle name="40% - Accent3 2 4" xfId="274"/>
    <cellStyle name="40% - Accent3 20" xfId="275"/>
    <cellStyle name="40% - Accent3 21" xfId="276"/>
    <cellStyle name="40% - Accent3 22" xfId="277"/>
    <cellStyle name="40% - Accent3 23" xfId="278"/>
    <cellStyle name="40% - Accent3 24" xfId="279"/>
    <cellStyle name="40% - Accent3 25" xfId="280"/>
    <cellStyle name="40% - Accent3 3" xfId="281"/>
    <cellStyle name="40% - Accent3 3 2" xfId="282"/>
    <cellStyle name="40% - Accent3 3 3" xfId="283"/>
    <cellStyle name="40% - Accent3 4" xfId="284"/>
    <cellStyle name="40% - Accent3 4 2" xfId="285"/>
    <cellStyle name="40% - Accent3 4 3" xfId="286"/>
    <cellStyle name="40% - Accent3 5" xfId="287"/>
    <cellStyle name="40% - Accent3 5 2" xfId="288"/>
    <cellStyle name="40% - Accent3 5 3" xfId="289"/>
    <cellStyle name="40% - Accent3 6" xfId="290"/>
    <cellStyle name="40% - Accent3 6 2" xfId="291"/>
    <cellStyle name="40% - Accent3 6 3" xfId="292"/>
    <cellStyle name="40% - Accent3 7" xfId="293"/>
    <cellStyle name="40% - Accent3 7 2" xfId="294"/>
    <cellStyle name="40% - Accent3 8" xfId="295"/>
    <cellStyle name="40% - Accent3 9" xfId="296"/>
    <cellStyle name="40% - Accent4" xfId="297"/>
    <cellStyle name="40% - Accent4 10" xfId="298"/>
    <cellStyle name="40% - Accent4 11" xfId="299"/>
    <cellStyle name="40% - Accent4 12" xfId="300"/>
    <cellStyle name="40% - Accent4 13" xfId="301"/>
    <cellStyle name="40% - Accent4 14" xfId="302"/>
    <cellStyle name="40% - Accent4 15" xfId="303"/>
    <cellStyle name="40% - Accent4 16" xfId="304"/>
    <cellStyle name="40% - Accent4 17" xfId="305"/>
    <cellStyle name="40% - Accent4 18" xfId="306"/>
    <cellStyle name="40% - Accent4 19" xfId="307"/>
    <cellStyle name="40% - Accent4 2" xfId="308"/>
    <cellStyle name="40% - Accent4 2 2" xfId="309"/>
    <cellStyle name="40% - Accent4 2 3" xfId="310"/>
    <cellStyle name="40% - Accent4 2 4" xfId="311"/>
    <cellStyle name="40% - Accent4 2 5" xfId="312"/>
    <cellStyle name="40% - Accent4 20" xfId="313"/>
    <cellStyle name="40% - Accent4 21" xfId="314"/>
    <cellStyle name="40% - Accent4 22" xfId="315"/>
    <cellStyle name="40% - Accent4 23" xfId="316"/>
    <cellStyle name="40% - Accent4 24" xfId="317"/>
    <cellStyle name="40% - Accent4 25" xfId="318"/>
    <cellStyle name="40% - Accent4 3" xfId="319"/>
    <cellStyle name="40% - Accent4 3 2" xfId="320"/>
    <cellStyle name="40% - Accent4 3 3" xfId="321"/>
    <cellStyle name="40% - Accent4 4" xfId="322"/>
    <cellStyle name="40% - Accent4 4 2" xfId="323"/>
    <cellStyle name="40% - Accent4 4 3" xfId="324"/>
    <cellStyle name="40% - Accent4 5" xfId="325"/>
    <cellStyle name="40% - Accent4 5 2" xfId="326"/>
    <cellStyle name="40% - Accent4 5 3" xfId="327"/>
    <cellStyle name="40% - Accent4 6" xfId="328"/>
    <cellStyle name="40% - Accent4 6 2" xfId="329"/>
    <cellStyle name="40% - Accent4 6 3" xfId="330"/>
    <cellStyle name="40% - Accent4 7" xfId="331"/>
    <cellStyle name="40% - Accent4 7 2" xfId="332"/>
    <cellStyle name="40% - Accent4 8" xfId="333"/>
    <cellStyle name="40% - Accent4 9" xfId="334"/>
    <cellStyle name="40% - Accent5" xfId="335"/>
    <cellStyle name="40% - Accent5 10" xfId="336"/>
    <cellStyle name="40% - Accent5 2" xfId="337"/>
    <cellStyle name="40% - Accent5 2 2" xfId="338"/>
    <cellStyle name="40% - Accent5 2 3" xfId="339"/>
    <cellStyle name="40% - Accent5 2 4" xfId="340"/>
    <cellStyle name="40% - Accent5 2 5" xfId="341"/>
    <cellStyle name="40% - Accent5 3" xfId="342"/>
    <cellStyle name="40% - Accent5 4" xfId="343"/>
    <cellStyle name="40% - Accent5 5" xfId="344"/>
    <cellStyle name="40% - Accent5 6" xfId="345"/>
    <cellStyle name="40% - Accent5 7" xfId="346"/>
    <cellStyle name="40% - Accent5 8" xfId="347"/>
    <cellStyle name="40% - Accent5 9" xfId="348"/>
    <cellStyle name="40% - Accent6" xfId="349"/>
    <cellStyle name="40% - Accent6 10" xfId="350"/>
    <cellStyle name="40% - Accent6 2" xfId="351"/>
    <cellStyle name="40% - Accent6 2 2" xfId="352"/>
    <cellStyle name="40% - Accent6 2 3" xfId="353"/>
    <cellStyle name="40% - Accent6 2 4" xfId="354"/>
    <cellStyle name="40% - Accent6 2 5" xfId="355"/>
    <cellStyle name="40% - Accent6 3" xfId="356"/>
    <cellStyle name="40% - Accent6 4" xfId="357"/>
    <cellStyle name="40% - Accent6 5" xfId="358"/>
    <cellStyle name="40% - Accent6 6" xfId="359"/>
    <cellStyle name="40% - Accent6 7" xfId="360"/>
    <cellStyle name="40% - Accent6 8" xfId="361"/>
    <cellStyle name="40% - Accent6 9" xfId="362"/>
    <cellStyle name="40% - Izcēlums1" xfId="363"/>
    <cellStyle name="40% - Izcēlums1 2" xfId="364"/>
    <cellStyle name="40% - Izcēlums2" xfId="365"/>
    <cellStyle name="40% - Izcēlums2 2" xfId="366"/>
    <cellStyle name="40% - Izcēlums3" xfId="367"/>
    <cellStyle name="40% - Izcēlums3 2" xfId="368"/>
    <cellStyle name="40% - Izcēlums4" xfId="369"/>
    <cellStyle name="40% - Izcēlums4 2" xfId="370"/>
    <cellStyle name="40% - Izcēlums5" xfId="371"/>
    <cellStyle name="40% - Izcēlums5 2" xfId="372"/>
    <cellStyle name="40% - Izcēlums6" xfId="373"/>
    <cellStyle name="40% - Izcēlums6 2" xfId="374"/>
    <cellStyle name="40% – rõhk1" xfId="375"/>
    <cellStyle name="40% – rõhk2" xfId="376"/>
    <cellStyle name="40% – rõhk3" xfId="377"/>
    <cellStyle name="40% – rõhk4" xfId="378"/>
    <cellStyle name="40% – rõhk5" xfId="379"/>
    <cellStyle name="40% – rõhk6" xfId="380"/>
    <cellStyle name="40% no 1. izcēluma" xfId="381"/>
    <cellStyle name="40% no 1. izcēluma 2" xfId="382"/>
    <cellStyle name="40% no 2. izcēluma" xfId="383"/>
    <cellStyle name="40% no 2. izcēluma 2" xfId="384"/>
    <cellStyle name="40% no 3. izcēluma" xfId="385"/>
    <cellStyle name="40% no 3. izcēluma 2" xfId="386"/>
    <cellStyle name="40% no 4. izcēluma" xfId="387"/>
    <cellStyle name="40% no 4. izcēluma 2" xfId="388"/>
    <cellStyle name="40% no 5. izcēluma" xfId="389"/>
    <cellStyle name="40% no 5. izcēluma 2" xfId="390"/>
    <cellStyle name="40% no 6. izcēluma" xfId="391"/>
    <cellStyle name="40% no 6. izcēluma 2" xfId="392"/>
    <cellStyle name="5. izcēlums" xfId="393"/>
    <cellStyle name="5. izcēlums 2" xfId="394"/>
    <cellStyle name="6. izcēlums" xfId="395"/>
    <cellStyle name="6. izcēlums 2" xfId="396"/>
    <cellStyle name="60% - Accent1" xfId="397"/>
    <cellStyle name="60% - Accent1 10" xfId="398"/>
    <cellStyle name="60% - Accent1 2" xfId="399"/>
    <cellStyle name="60% - Accent1 2 2" xfId="400"/>
    <cellStyle name="60% - Accent1 2 3" xfId="401"/>
    <cellStyle name="60% - Accent1 2 4" xfId="402"/>
    <cellStyle name="60% - Accent1 2 5" xfId="403"/>
    <cellStyle name="60% - Accent1 3" xfId="404"/>
    <cellStyle name="60% - Accent1 4" xfId="405"/>
    <cellStyle name="60% - Accent1 5" xfId="406"/>
    <cellStyle name="60% - Accent1 6" xfId="407"/>
    <cellStyle name="60% - Accent1 7" xfId="408"/>
    <cellStyle name="60% - Accent1 8" xfId="409"/>
    <cellStyle name="60% - Accent1 9" xfId="410"/>
    <cellStyle name="60% - Accent2" xfId="411"/>
    <cellStyle name="60% - Accent2 10" xfId="412"/>
    <cellStyle name="60% - Accent2 2" xfId="413"/>
    <cellStyle name="60% - Accent2 2 2" xfId="414"/>
    <cellStyle name="60% - Accent2 2 3" xfId="415"/>
    <cellStyle name="60% - Accent2 2 4" xfId="416"/>
    <cellStyle name="60% - Accent2 2 5" xfId="417"/>
    <cellStyle name="60% - Accent2 3" xfId="418"/>
    <cellStyle name="60% - Accent2 4" xfId="419"/>
    <cellStyle name="60% - Accent2 5" xfId="420"/>
    <cellStyle name="60% - Accent2 6" xfId="421"/>
    <cellStyle name="60% - Accent2 7" xfId="422"/>
    <cellStyle name="60% - Accent2 8" xfId="423"/>
    <cellStyle name="60% - Accent2 9" xfId="424"/>
    <cellStyle name="60% - Accent3" xfId="425"/>
    <cellStyle name="60% - Accent3 10" xfId="426"/>
    <cellStyle name="60% - Accent3 11" xfId="427"/>
    <cellStyle name="60% - Accent3 12" xfId="428"/>
    <cellStyle name="60% - Accent3 13" xfId="429"/>
    <cellStyle name="60% - Accent3 14" xfId="430"/>
    <cellStyle name="60% - Accent3 15" xfId="431"/>
    <cellStyle name="60% - Accent3 16" xfId="432"/>
    <cellStyle name="60% - Accent3 17" xfId="433"/>
    <cellStyle name="60% - Accent3 18" xfId="434"/>
    <cellStyle name="60% - Accent3 19" xfId="435"/>
    <cellStyle name="60% - Accent3 2" xfId="436"/>
    <cellStyle name="60% - Accent3 2 2" xfId="437"/>
    <cellStyle name="60% - Accent3 2 3" xfId="438"/>
    <cellStyle name="60% - Accent3 2 4" xfId="439"/>
    <cellStyle name="60% - Accent3 20" xfId="440"/>
    <cellStyle name="60% - Accent3 21" xfId="441"/>
    <cellStyle name="60% - Accent3 22" xfId="442"/>
    <cellStyle name="60% - Accent3 23" xfId="443"/>
    <cellStyle name="60% - Accent3 24" xfId="444"/>
    <cellStyle name="60% - Accent3 25" xfId="445"/>
    <cellStyle name="60% - Accent3 3" xfId="446"/>
    <cellStyle name="60% - Accent3 3 2" xfId="447"/>
    <cellStyle name="60% - Accent3 3 3" xfId="448"/>
    <cellStyle name="60% - Accent3 4" xfId="449"/>
    <cellStyle name="60% - Accent3 4 2" xfId="450"/>
    <cellStyle name="60% - Accent3 4 3" xfId="451"/>
    <cellStyle name="60% - Accent3 5" xfId="452"/>
    <cellStyle name="60% - Accent3 5 2" xfId="453"/>
    <cellStyle name="60% - Accent3 5 3" xfId="454"/>
    <cellStyle name="60% - Accent3 6" xfId="455"/>
    <cellStyle name="60% - Accent3 6 2" xfId="456"/>
    <cellStyle name="60% - Accent3 6 3" xfId="457"/>
    <cellStyle name="60% - Accent3 7" xfId="458"/>
    <cellStyle name="60% - Accent3 7 2" xfId="459"/>
    <cellStyle name="60% - Accent3 8" xfId="460"/>
    <cellStyle name="60% - Accent3 9" xfId="461"/>
    <cellStyle name="60% - Accent4" xfId="462"/>
    <cellStyle name="60% - Accent4 10" xfId="463"/>
    <cellStyle name="60% - Accent4 2" xfId="464"/>
    <cellStyle name="60% - Accent4 2 2" xfId="465"/>
    <cellStyle name="60% - Accent4 2 3" xfId="466"/>
    <cellStyle name="60% - Accent4 2 4" xfId="467"/>
    <cellStyle name="60% - Accent4 2 5" xfId="468"/>
    <cellStyle name="60% - Accent4 3" xfId="469"/>
    <cellStyle name="60% - Accent4 4" xfId="470"/>
    <cellStyle name="60% - Accent4 5" xfId="471"/>
    <cellStyle name="60% - Accent4 6" xfId="472"/>
    <cellStyle name="60% - Accent4 7" xfId="473"/>
    <cellStyle name="60% - Accent4 8" xfId="474"/>
    <cellStyle name="60% - Accent4 9" xfId="475"/>
    <cellStyle name="60% - Accent5" xfId="476"/>
    <cellStyle name="60% - Accent5 10" xfId="477"/>
    <cellStyle name="60% - Accent5 2" xfId="478"/>
    <cellStyle name="60% - Accent5 2 2" xfId="479"/>
    <cellStyle name="60% - Accent5 2 3" xfId="480"/>
    <cellStyle name="60% - Accent5 2 4" xfId="481"/>
    <cellStyle name="60% - Accent5 2 5" xfId="482"/>
    <cellStyle name="60% - Accent5 3" xfId="483"/>
    <cellStyle name="60% - Accent5 4" xfId="484"/>
    <cellStyle name="60% - Accent5 5" xfId="485"/>
    <cellStyle name="60% - Accent5 6" xfId="486"/>
    <cellStyle name="60% - Accent5 7" xfId="487"/>
    <cellStyle name="60% - Accent5 8" xfId="488"/>
    <cellStyle name="60% - Accent5 9" xfId="489"/>
    <cellStyle name="60% - Accent6" xfId="490"/>
    <cellStyle name="60% - Accent6 10" xfId="491"/>
    <cellStyle name="60% - Accent6 2" xfId="492"/>
    <cellStyle name="60% - Accent6 2 2" xfId="493"/>
    <cellStyle name="60% - Accent6 2 3" xfId="494"/>
    <cellStyle name="60% - Accent6 2 4" xfId="495"/>
    <cellStyle name="60% - Accent6 2 5" xfId="496"/>
    <cellStyle name="60% - Accent6 3" xfId="497"/>
    <cellStyle name="60% - Accent6 4" xfId="498"/>
    <cellStyle name="60% - Accent6 5" xfId="499"/>
    <cellStyle name="60% - Accent6 6" xfId="500"/>
    <cellStyle name="60% - Accent6 7" xfId="501"/>
    <cellStyle name="60% - Accent6 8" xfId="502"/>
    <cellStyle name="60% - Accent6 9" xfId="503"/>
    <cellStyle name="60% - Izcēlums1" xfId="504"/>
    <cellStyle name="60% - Izcēlums1 2" xfId="505"/>
    <cellStyle name="60% - Izcēlums2" xfId="506"/>
    <cellStyle name="60% - Izcēlums2 2" xfId="507"/>
    <cellStyle name="60% - Izcēlums3" xfId="508"/>
    <cellStyle name="60% - Izcēlums3 2" xfId="509"/>
    <cellStyle name="60% - Izcēlums4" xfId="510"/>
    <cellStyle name="60% - Izcēlums4 2" xfId="511"/>
    <cellStyle name="60% - Izcēlums5" xfId="512"/>
    <cellStyle name="60% - Izcēlums5 2" xfId="513"/>
    <cellStyle name="60% - Izcēlums6" xfId="514"/>
    <cellStyle name="60% - Izcēlums6 2" xfId="515"/>
    <cellStyle name="60% – rõhk1" xfId="516"/>
    <cellStyle name="60% – rõhk2" xfId="517"/>
    <cellStyle name="60% – rõhk3" xfId="518"/>
    <cellStyle name="60% – rõhk4" xfId="519"/>
    <cellStyle name="60% – rõhk5" xfId="520"/>
    <cellStyle name="60% – rõhk6" xfId="521"/>
    <cellStyle name="60% no 1. izcēluma" xfId="522"/>
    <cellStyle name="60% no 1. izcēluma 2" xfId="523"/>
    <cellStyle name="60% no 2. izcēluma" xfId="524"/>
    <cellStyle name="60% no 2. izcēluma 2" xfId="525"/>
    <cellStyle name="60% no 3. izcēluma" xfId="526"/>
    <cellStyle name="60% no 3. izcēluma 2" xfId="527"/>
    <cellStyle name="60% no 4. izcēluma" xfId="528"/>
    <cellStyle name="60% no 4. izcēluma 2" xfId="529"/>
    <cellStyle name="60% no 5. izcēluma" xfId="530"/>
    <cellStyle name="60% no 5. izcēluma 2" xfId="531"/>
    <cellStyle name="60% no 6. izcēluma" xfId="532"/>
    <cellStyle name="60% no 6. izcēluma 2" xfId="533"/>
    <cellStyle name="Accent1" xfId="534"/>
    <cellStyle name="Accent1 10" xfId="535"/>
    <cellStyle name="Accent1 2" xfId="536"/>
    <cellStyle name="Accent1 2 2" xfId="537"/>
    <cellStyle name="Accent1 2 3" xfId="538"/>
    <cellStyle name="Accent1 2 4" xfId="539"/>
    <cellStyle name="Accent1 2 5" xfId="540"/>
    <cellStyle name="Accent1 3" xfId="541"/>
    <cellStyle name="Accent1 4" xfId="542"/>
    <cellStyle name="Accent1 5" xfId="543"/>
    <cellStyle name="Accent1 6" xfId="544"/>
    <cellStyle name="Accent1 7" xfId="545"/>
    <cellStyle name="Accent1 8" xfId="546"/>
    <cellStyle name="Accent1 9" xfId="547"/>
    <cellStyle name="Accent2" xfId="548"/>
    <cellStyle name="Accent2 10" xfId="549"/>
    <cellStyle name="Accent2 2" xfId="550"/>
    <cellStyle name="Accent2 2 2" xfId="551"/>
    <cellStyle name="Accent2 2 3" xfId="552"/>
    <cellStyle name="Accent2 2 4" xfId="553"/>
    <cellStyle name="Accent2 2 5" xfId="554"/>
    <cellStyle name="Accent2 3" xfId="555"/>
    <cellStyle name="Accent2 4" xfId="556"/>
    <cellStyle name="Accent2 5" xfId="557"/>
    <cellStyle name="Accent2 6" xfId="558"/>
    <cellStyle name="Accent2 7" xfId="559"/>
    <cellStyle name="Accent2 8" xfId="560"/>
    <cellStyle name="Accent2 9" xfId="561"/>
    <cellStyle name="Accent3" xfId="562"/>
    <cellStyle name="Accent3 10" xfId="563"/>
    <cellStyle name="Accent3 2" xfId="564"/>
    <cellStyle name="Accent3 2 2" xfId="565"/>
    <cellStyle name="Accent3 2 3" xfId="566"/>
    <cellStyle name="Accent3 2 4" xfId="567"/>
    <cellStyle name="Accent3 2 5" xfId="568"/>
    <cellStyle name="Accent3 3" xfId="569"/>
    <cellStyle name="Accent3 4" xfId="570"/>
    <cellStyle name="Accent3 5" xfId="571"/>
    <cellStyle name="Accent3 6" xfId="572"/>
    <cellStyle name="Accent3 7" xfId="573"/>
    <cellStyle name="Accent3 8" xfId="574"/>
    <cellStyle name="Accent3 9" xfId="575"/>
    <cellStyle name="Accent4" xfId="576"/>
    <cellStyle name="Accent4 10" xfId="577"/>
    <cellStyle name="Accent4 2" xfId="578"/>
    <cellStyle name="Accent4 2 2" xfId="579"/>
    <cellStyle name="Accent4 2 3" xfId="580"/>
    <cellStyle name="Accent4 2 4" xfId="581"/>
    <cellStyle name="Accent4 2 5" xfId="582"/>
    <cellStyle name="Accent4 3" xfId="583"/>
    <cellStyle name="Accent4 4" xfId="584"/>
    <cellStyle name="Accent4 5" xfId="585"/>
    <cellStyle name="Accent4 6" xfId="586"/>
    <cellStyle name="Accent4 7" xfId="587"/>
    <cellStyle name="Accent4 8" xfId="588"/>
    <cellStyle name="Accent4 9" xfId="589"/>
    <cellStyle name="Accent5" xfId="590"/>
    <cellStyle name="Accent5 10" xfId="591"/>
    <cellStyle name="Accent5 2" xfId="592"/>
    <cellStyle name="Accent5 2 2" xfId="593"/>
    <cellStyle name="Accent5 2 3" xfId="594"/>
    <cellStyle name="Accent5 2 4" xfId="595"/>
    <cellStyle name="Accent5 2 5" xfId="596"/>
    <cellStyle name="Accent5 3" xfId="597"/>
    <cellStyle name="Accent5 4" xfId="598"/>
    <cellStyle name="Accent5 5" xfId="599"/>
    <cellStyle name="Accent5 6" xfId="600"/>
    <cellStyle name="Accent5 7" xfId="601"/>
    <cellStyle name="Accent5 8" xfId="602"/>
    <cellStyle name="Accent5 9" xfId="603"/>
    <cellStyle name="Accent6" xfId="604"/>
    <cellStyle name="Accent6 10" xfId="605"/>
    <cellStyle name="Accent6 2" xfId="606"/>
    <cellStyle name="Accent6 2 2" xfId="607"/>
    <cellStyle name="Accent6 2 3" xfId="608"/>
    <cellStyle name="Accent6 2 4" xfId="609"/>
    <cellStyle name="Accent6 2 5" xfId="610"/>
    <cellStyle name="Accent6 3" xfId="611"/>
    <cellStyle name="Accent6 4" xfId="612"/>
    <cellStyle name="Accent6 5" xfId="613"/>
    <cellStyle name="Accent6 6" xfId="614"/>
    <cellStyle name="Accent6 7" xfId="615"/>
    <cellStyle name="Accent6 8" xfId="616"/>
    <cellStyle name="Accent6 9" xfId="617"/>
    <cellStyle name="Aprēķināšana" xfId="618"/>
    <cellStyle name="Aprēķināšana 2" xfId="619"/>
    <cellStyle name="Arvutus" xfId="620"/>
    <cellStyle name="Atdalītāji_862_Elizabetes_21A_rekonstrukcija" xfId="621"/>
    <cellStyle name="Bad" xfId="622"/>
    <cellStyle name="Bad 10" xfId="623"/>
    <cellStyle name="Bad 2" xfId="624"/>
    <cellStyle name="Bad 2 2" xfId="625"/>
    <cellStyle name="Bad 2 3" xfId="626"/>
    <cellStyle name="Bad 2 4" xfId="627"/>
    <cellStyle name="Bad 2 5" xfId="628"/>
    <cellStyle name="Bad 3" xfId="629"/>
    <cellStyle name="Bad 4" xfId="630"/>
    <cellStyle name="Bad 5" xfId="631"/>
    <cellStyle name="Bad 6" xfId="632"/>
    <cellStyle name="Bad 7" xfId="633"/>
    <cellStyle name="Bad 8" xfId="634"/>
    <cellStyle name="Bad 9" xfId="635"/>
    <cellStyle name="Brīdinājuma teksts" xfId="636"/>
    <cellStyle name="Brīdinājuma teksts 2" xfId="637"/>
    <cellStyle name="Calculation" xfId="638"/>
    <cellStyle name="Calculation 10" xfId="639"/>
    <cellStyle name="Calculation 11" xfId="640"/>
    <cellStyle name="Calculation 12" xfId="641"/>
    <cellStyle name="Calculation 13" xfId="642"/>
    <cellStyle name="Calculation 14" xfId="643"/>
    <cellStyle name="Calculation 15" xfId="644"/>
    <cellStyle name="Calculation 16" xfId="645"/>
    <cellStyle name="Calculation 17" xfId="646"/>
    <cellStyle name="Calculation 18" xfId="647"/>
    <cellStyle name="Calculation 19" xfId="648"/>
    <cellStyle name="Calculation 2" xfId="649"/>
    <cellStyle name="Calculation 2 2" xfId="650"/>
    <cellStyle name="Calculation 2 3" xfId="651"/>
    <cellStyle name="Calculation 2 4" xfId="652"/>
    <cellStyle name="Calculation 20" xfId="653"/>
    <cellStyle name="Calculation 21" xfId="654"/>
    <cellStyle name="Calculation 22" xfId="655"/>
    <cellStyle name="Calculation 23" xfId="656"/>
    <cellStyle name="Calculation 24" xfId="657"/>
    <cellStyle name="Calculation 25" xfId="658"/>
    <cellStyle name="Calculation 3" xfId="659"/>
    <cellStyle name="Calculation 3 2" xfId="660"/>
    <cellStyle name="Calculation 3 3" xfId="661"/>
    <cellStyle name="Calculation 4" xfId="662"/>
    <cellStyle name="Calculation 4 2" xfId="663"/>
    <cellStyle name="Calculation 4 3" xfId="664"/>
    <cellStyle name="Calculation 5" xfId="665"/>
    <cellStyle name="Calculation 5 2" xfId="666"/>
    <cellStyle name="Calculation 5 3" xfId="667"/>
    <cellStyle name="Calculation 6" xfId="668"/>
    <cellStyle name="Calculation 6 2" xfId="669"/>
    <cellStyle name="Calculation 6 3" xfId="670"/>
    <cellStyle name="Calculation 7" xfId="671"/>
    <cellStyle name="Calculation 7 2" xfId="672"/>
    <cellStyle name="Calculation 8" xfId="673"/>
    <cellStyle name="Calculation 9" xfId="674"/>
    <cellStyle name="Check Cell" xfId="675"/>
    <cellStyle name="Check Cell 10" xfId="676"/>
    <cellStyle name="Check Cell 2" xfId="677"/>
    <cellStyle name="Check Cell 2 2" xfId="678"/>
    <cellStyle name="Check Cell 2 3" xfId="679"/>
    <cellStyle name="Check Cell 2 4" xfId="680"/>
    <cellStyle name="Check Cell 2 5" xfId="681"/>
    <cellStyle name="Check Cell 3" xfId="682"/>
    <cellStyle name="Check Cell 4" xfId="683"/>
    <cellStyle name="Check Cell 5" xfId="684"/>
    <cellStyle name="Check Cell 6" xfId="685"/>
    <cellStyle name="Check Cell 7" xfId="686"/>
    <cellStyle name="Check Cell 8" xfId="687"/>
    <cellStyle name="Check Cell 9" xfId="688"/>
    <cellStyle name="Comma" xfId="689"/>
    <cellStyle name="Comma [0]" xfId="690"/>
    <cellStyle name="Comma 10" xfId="691"/>
    <cellStyle name="Comma 10 2" xfId="692"/>
    <cellStyle name="Comma 11" xfId="693"/>
    <cellStyle name="Comma 11 2" xfId="694"/>
    <cellStyle name="Comma 12" xfId="695"/>
    <cellStyle name="Comma 12 2" xfId="696"/>
    <cellStyle name="Comma 13" xfId="697"/>
    <cellStyle name="Comma 13 2" xfId="698"/>
    <cellStyle name="Comma 14" xfId="699"/>
    <cellStyle name="Comma 14 2" xfId="700"/>
    <cellStyle name="Comma 15" xfId="701"/>
    <cellStyle name="Comma 15 2" xfId="702"/>
    <cellStyle name="Comma 16" xfId="703"/>
    <cellStyle name="Comma 16 2" xfId="704"/>
    <cellStyle name="Comma 17" xfId="705"/>
    <cellStyle name="Comma 17 2" xfId="706"/>
    <cellStyle name="Comma 18" xfId="707"/>
    <cellStyle name="Comma 18 2" xfId="708"/>
    <cellStyle name="Comma 19" xfId="709"/>
    <cellStyle name="Comma 19 2" xfId="710"/>
    <cellStyle name="Comma 2" xfId="711"/>
    <cellStyle name="Comma 2 2" xfId="712"/>
    <cellStyle name="Comma 2 2 2" xfId="713"/>
    <cellStyle name="Comma 2 2 2 2" xfId="714"/>
    <cellStyle name="Comma 2 2 3" xfId="715"/>
    <cellStyle name="Comma 2 3" xfId="716"/>
    <cellStyle name="Comma 2 3 2" xfId="717"/>
    <cellStyle name="Comma 2 3 3" xfId="718"/>
    <cellStyle name="Comma 2 4" xfId="719"/>
    <cellStyle name="Comma 2 5" xfId="720"/>
    <cellStyle name="Comma 2 5 2" xfId="721"/>
    <cellStyle name="Comma 2 6" xfId="722"/>
    <cellStyle name="Comma 2_AR" xfId="723"/>
    <cellStyle name="Comma 20" xfId="724"/>
    <cellStyle name="Comma 20 2" xfId="725"/>
    <cellStyle name="Comma 21" xfId="726"/>
    <cellStyle name="Comma 21 2" xfId="727"/>
    <cellStyle name="Comma 22" xfId="728"/>
    <cellStyle name="Comma 22 2" xfId="729"/>
    <cellStyle name="Comma 23" xfId="730"/>
    <cellStyle name="Comma 24" xfId="731"/>
    <cellStyle name="Comma 25" xfId="732"/>
    <cellStyle name="Comma 26" xfId="733"/>
    <cellStyle name="Comma 27" xfId="734"/>
    <cellStyle name="Comma 28" xfId="735"/>
    <cellStyle name="Comma 29" xfId="736"/>
    <cellStyle name="Comma 3" xfId="737"/>
    <cellStyle name="Comma 3 2" xfId="738"/>
    <cellStyle name="Comma 3 2 2" xfId="739"/>
    <cellStyle name="Comma 3 3" xfId="740"/>
    <cellStyle name="Comma 3 3 2" xfId="741"/>
    <cellStyle name="Comma 30" xfId="742"/>
    <cellStyle name="Comma 31" xfId="743"/>
    <cellStyle name="Comma 32" xfId="744"/>
    <cellStyle name="Comma 33" xfId="745"/>
    <cellStyle name="Comma 34" xfId="746"/>
    <cellStyle name="Comma 35" xfId="747"/>
    <cellStyle name="Comma 36" xfId="748"/>
    <cellStyle name="Comma 37" xfId="749"/>
    <cellStyle name="Comma 38" xfId="750"/>
    <cellStyle name="Comma 39" xfId="751"/>
    <cellStyle name="Comma 4" xfId="752"/>
    <cellStyle name="Comma 4 2" xfId="753"/>
    <cellStyle name="Comma 4 3" xfId="754"/>
    <cellStyle name="Comma 4 4" xfId="755"/>
    <cellStyle name="Comma 4 4 2" xfId="756"/>
    <cellStyle name="Comma 4 5" xfId="757"/>
    <cellStyle name="Comma 4 6" xfId="758"/>
    <cellStyle name="Comma 40" xfId="759"/>
    <cellStyle name="Comma 41" xfId="760"/>
    <cellStyle name="Comma 42" xfId="761"/>
    <cellStyle name="Comma 43" xfId="762"/>
    <cellStyle name="Comma 44" xfId="763"/>
    <cellStyle name="Comma 45" xfId="764"/>
    <cellStyle name="Comma 46" xfId="765"/>
    <cellStyle name="Comma 46 2" xfId="766"/>
    <cellStyle name="Comma 47" xfId="767"/>
    <cellStyle name="Comma 48" xfId="768"/>
    <cellStyle name="Comma 5" xfId="769"/>
    <cellStyle name="Comma 5 2" xfId="770"/>
    <cellStyle name="Comma 5 3" xfId="771"/>
    <cellStyle name="Comma 5 4" xfId="772"/>
    <cellStyle name="Comma 5 4 2" xfId="773"/>
    <cellStyle name="Comma 5 5" xfId="774"/>
    <cellStyle name="Comma 6" xfId="775"/>
    <cellStyle name="Comma 6 2" xfId="776"/>
    <cellStyle name="Comma 6 3" xfId="777"/>
    <cellStyle name="Comma 6 4" xfId="778"/>
    <cellStyle name="Comma 6 4 2" xfId="779"/>
    <cellStyle name="Comma 6 5" xfId="780"/>
    <cellStyle name="Comma 7" xfId="781"/>
    <cellStyle name="Comma 7 2" xfId="782"/>
    <cellStyle name="Comma 7 3" xfId="783"/>
    <cellStyle name="Comma 7 4" xfId="784"/>
    <cellStyle name="Comma 7 4 2" xfId="785"/>
    <cellStyle name="Comma 7 5" xfId="786"/>
    <cellStyle name="Comma 8" xfId="787"/>
    <cellStyle name="Comma 8 2" xfId="788"/>
    <cellStyle name="Comma 8 3" xfId="789"/>
    <cellStyle name="Comma 8 4" xfId="790"/>
    <cellStyle name="Comma 8 4 2" xfId="791"/>
    <cellStyle name="Comma 8 5" xfId="792"/>
    <cellStyle name="Comma 9" xfId="793"/>
    <cellStyle name="Comma 9 2" xfId="794"/>
    <cellStyle name="Currency" xfId="795"/>
    <cellStyle name="Currency [0]" xfId="796"/>
    <cellStyle name="Excel Built-in Normal" xfId="797"/>
    <cellStyle name="Excel Built-in Normal 2" xfId="798"/>
    <cellStyle name="Excel Built-in Normal 3" xfId="799"/>
    <cellStyle name="Excel Built-in Normal 4" xfId="800"/>
    <cellStyle name="Excel Built-in Normal_1" xfId="801"/>
    <cellStyle name="Excel_BuiltIn_40% - Accent1 1" xfId="802"/>
    <cellStyle name="Explanatory Text" xfId="803"/>
    <cellStyle name="Explanatory Text 2" xfId="804"/>
    <cellStyle name="Explanatory Text 2 2" xfId="805"/>
    <cellStyle name="Explanatory Text 2 3" xfId="806"/>
    <cellStyle name="Explanatory Text 2 4" xfId="807"/>
    <cellStyle name="Explanatory Text 3" xfId="808"/>
    <cellStyle name="Explanatory Text 4" xfId="809"/>
    <cellStyle name="Explanatory Text 5" xfId="810"/>
    <cellStyle name="Explanatory Text 6" xfId="811"/>
    <cellStyle name="Explanatory Text 7" xfId="812"/>
    <cellStyle name="Explanatory Text 8" xfId="813"/>
    <cellStyle name="Explanatory Text 9" xfId="814"/>
    <cellStyle name="Followed Hyperlink" xfId="815"/>
    <cellStyle name="Good" xfId="816"/>
    <cellStyle name="Good 10" xfId="817"/>
    <cellStyle name="Good 2" xfId="818"/>
    <cellStyle name="Good 2 2" xfId="819"/>
    <cellStyle name="Good 2 3" xfId="820"/>
    <cellStyle name="Good 2 4" xfId="821"/>
    <cellStyle name="Good 2 5" xfId="822"/>
    <cellStyle name="Good 3" xfId="823"/>
    <cellStyle name="Good 4" xfId="824"/>
    <cellStyle name="Good 5" xfId="825"/>
    <cellStyle name="Good 6" xfId="826"/>
    <cellStyle name="Good 7" xfId="827"/>
    <cellStyle name="Good 8" xfId="828"/>
    <cellStyle name="Good 9" xfId="829"/>
    <cellStyle name="Halb" xfId="830"/>
    <cellStyle name="Hea" xfId="831"/>
    <cellStyle name="Heading 1" xfId="832"/>
    <cellStyle name="Heading 1 10" xfId="833"/>
    <cellStyle name="Heading 1 2" xfId="834"/>
    <cellStyle name="Heading 1 2 2" xfId="835"/>
    <cellStyle name="Heading 1 2 3" xfId="836"/>
    <cellStyle name="Heading 1 2 4" xfId="837"/>
    <cellStyle name="Heading 1 3" xfId="838"/>
    <cellStyle name="Heading 1 4" xfId="839"/>
    <cellStyle name="Heading 1 5" xfId="840"/>
    <cellStyle name="Heading 1 6" xfId="841"/>
    <cellStyle name="Heading 1 7" xfId="842"/>
    <cellStyle name="Heading 1 8" xfId="843"/>
    <cellStyle name="Heading 1 9" xfId="844"/>
    <cellStyle name="Heading 2" xfId="845"/>
    <cellStyle name="Heading 2 2" xfId="846"/>
    <cellStyle name="Heading 2 2 2" xfId="847"/>
    <cellStyle name="Heading 2 2 3" xfId="848"/>
    <cellStyle name="Heading 2 2 4" xfId="849"/>
    <cellStyle name="Heading 2 3" xfId="850"/>
    <cellStyle name="Heading 2 4" xfId="851"/>
    <cellStyle name="Heading 2 5" xfId="852"/>
    <cellStyle name="Heading 2 6" xfId="853"/>
    <cellStyle name="Heading 2 7" xfId="854"/>
    <cellStyle name="Heading 2 8" xfId="855"/>
    <cellStyle name="Heading 2 9" xfId="856"/>
    <cellStyle name="Heading 3" xfId="857"/>
    <cellStyle name="Heading 3 2" xfId="858"/>
    <cellStyle name="Heading 3 2 2" xfId="859"/>
    <cellStyle name="Heading 3 2 3" xfId="860"/>
    <cellStyle name="Heading 3 2 4" xfId="861"/>
    <cellStyle name="Heading 3 3" xfId="862"/>
    <cellStyle name="Heading 3 4" xfId="863"/>
    <cellStyle name="Heading 3 5" xfId="864"/>
    <cellStyle name="Heading 3 6" xfId="865"/>
    <cellStyle name="Heading 3 7" xfId="866"/>
    <cellStyle name="Heading 3 8" xfId="867"/>
    <cellStyle name="Heading 3 9" xfId="868"/>
    <cellStyle name="Heading 4" xfId="869"/>
    <cellStyle name="Heading 4 2" xfId="870"/>
    <cellStyle name="Heading 4 2 2" xfId="871"/>
    <cellStyle name="Heading 4 2 3" xfId="872"/>
    <cellStyle name="Heading 4 2 4" xfId="873"/>
    <cellStyle name="Heading 4 3" xfId="874"/>
    <cellStyle name="Heading 4 4" xfId="875"/>
    <cellStyle name="Heading 4 5" xfId="876"/>
    <cellStyle name="Heading 4 6" xfId="877"/>
    <cellStyle name="Heading 4 7" xfId="878"/>
    <cellStyle name="Heading 4 8" xfId="879"/>
    <cellStyle name="Heading 4 9" xfId="880"/>
    <cellStyle name="Heading1 1" xfId="881"/>
    <cellStyle name="Hoiatustekst" xfId="882"/>
    <cellStyle name="Hyperlink" xfId="883"/>
    <cellStyle name="Ievade" xfId="884"/>
    <cellStyle name="Ievade 2" xfId="885"/>
    <cellStyle name="Input" xfId="886"/>
    <cellStyle name="Input 10" xfId="887"/>
    <cellStyle name="Input 11" xfId="888"/>
    <cellStyle name="Input 12" xfId="889"/>
    <cellStyle name="Input 13" xfId="890"/>
    <cellStyle name="Input 14" xfId="891"/>
    <cellStyle name="Input 15" xfId="892"/>
    <cellStyle name="Input 16" xfId="893"/>
    <cellStyle name="Input 17" xfId="894"/>
    <cellStyle name="Input 18" xfId="895"/>
    <cellStyle name="Input 19" xfId="896"/>
    <cellStyle name="Input 2" xfId="897"/>
    <cellStyle name="Input 2 2" xfId="898"/>
    <cellStyle name="Input 2 3" xfId="899"/>
    <cellStyle name="Input 2 4" xfId="900"/>
    <cellStyle name="Input 20" xfId="901"/>
    <cellStyle name="Input 21" xfId="902"/>
    <cellStyle name="Input 22" xfId="903"/>
    <cellStyle name="Input 23" xfId="904"/>
    <cellStyle name="Input 24" xfId="905"/>
    <cellStyle name="Input 25" xfId="906"/>
    <cellStyle name="Input 3" xfId="907"/>
    <cellStyle name="Input 3 2" xfId="908"/>
    <cellStyle name="Input 3 3" xfId="909"/>
    <cellStyle name="Input 4" xfId="910"/>
    <cellStyle name="Input 4 2" xfId="911"/>
    <cellStyle name="Input 4 3" xfId="912"/>
    <cellStyle name="Input 5" xfId="913"/>
    <cellStyle name="Input 5 2" xfId="914"/>
    <cellStyle name="Input 5 3" xfId="915"/>
    <cellStyle name="Input 6" xfId="916"/>
    <cellStyle name="Input 6 2" xfId="917"/>
    <cellStyle name="Input 6 3" xfId="918"/>
    <cellStyle name="Input 7" xfId="919"/>
    <cellStyle name="Input 7 2" xfId="920"/>
    <cellStyle name="Input 8" xfId="921"/>
    <cellStyle name="Input 9" xfId="922"/>
    <cellStyle name="Izcēlums1" xfId="923"/>
    <cellStyle name="Izcēlums1 2" xfId="924"/>
    <cellStyle name="Izcēlums2" xfId="925"/>
    <cellStyle name="Izcēlums2 2" xfId="926"/>
    <cellStyle name="Izcēlums3" xfId="927"/>
    <cellStyle name="Izcēlums3 2" xfId="928"/>
    <cellStyle name="Izcēlums4" xfId="929"/>
    <cellStyle name="Izcēlums4 2" xfId="930"/>
    <cellStyle name="Izcēlums5" xfId="931"/>
    <cellStyle name="Izcēlums5 2" xfId="932"/>
    <cellStyle name="Izcēlums6" xfId="933"/>
    <cellStyle name="Izcēlums6 2" xfId="934"/>
    <cellStyle name="Izvade" xfId="935"/>
    <cellStyle name="Izvade 2" xfId="936"/>
    <cellStyle name="Kokku" xfId="937"/>
    <cellStyle name="Kontrolli lahtrit" xfId="938"/>
    <cellStyle name="Kopsumma" xfId="939"/>
    <cellStyle name="Kopsumma 2" xfId="940"/>
    <cellStyle name="Labs" xfId="941"/>
    <cellStyle name="Labs 2" xfId="942"/>
    <cellStyle name="Lingitud lahter" xfId="943"/>
    <cellStyle name="Linked Cell" xfId="944"/>
    <cellStyle name="Linked Cell 2" xfId="945"/>
    <cellStyle name="Linked Cell 2 2" xfId="946"/>
    <cellStyle name="Linked Cell 2 3" xfId="947"/>
    <cellStyle name="Linked Cell 2 4" xfId="948"/>
    <cellStyle name="Linked Cell 3" xfId="949"/>
    <cellStyle name="Linked Cell 4" xfId="950"/>
    <cellStyle name="Linked Cell 5" xfId="951"/>
    <cellStyle name="Linked Cell 6" xfId="952"/>
    <cellStyle name="Linked Cell 7" xfId="953"/>
    <cellStyle name="Linked Cell 8" xfId="954"/>
    <cellStyle name="Linked Cell 9" xfId="955"/>
    <cellStyle name="Märkus" xfId="956"/>
    <cellStyle name="Neitrāls" xfId="957"/>
    <cellStyle name="Neitrāls 2" xfId="958"/>
    <cellStyle name="Neutraalne" xfId="959"/>
    <cellStyle name="Neutral" xfId="960"/>
    <cellStyle name="Neutral 10" xfId="961"/>
    <cellStyle name="Neutral 2" xfId="962"/>
    <cellStyle name="Neutral 2 2" xfId="963"/>
    <cellStyle name="Neutral 2 3" xfId="964"/>
    <cellStyle name="Neutral 2 4" xfId="965"/>
    <cellStyle name="Neutral 2 5" xfId="966"/>
    <cellStyle name="Neutral 3" xfId="967"/>
    <cellStyle name="Neutral 4" xfId="968"/>
    <cellStyle name="Neutral 5" xfId="969"/>
    <cellStyle name="Neutral 6" xfId="970"/>
    <cellStyle name="Neutral 7" xfId="971"/>
    <cellStyle name="Neutral 8" xfId="972"/>
    <cellStyle name="Neutral 9" xfId="973"/>
    <cellStyle name="Normaallaad 2" xfId="974"/>
    <cellStyle name="Normal 10" xfId="975"/>
    <cellStyle name="Normal 11" xfId="976"/>
    <cellStyle name="Normal 11 2" xfId="977"/>
    <cellStyle name="Normal 11 3" xfId="978"/>
    <cellStyle name="Normal 11 3 2" xfId="979"/>
    <cellStyle name="Normal 11 3_AR" xfId="980"/>
    <cellStyle name="Normal 11 4" xfId="981"/>
    <cellStyle name="Normal 11 5" xfId="982"/>
    <cellStyle name="Normal 11 5 2" xfId="983"/>
    <cellStyle name="Normal 11 5_AR" xfId="984"/>
    <cellStyle name="Normal 11_AR" xfId="985"/>
    <cellStyle name="Normal 12" xfId="986"/>
    <cellStyle name="Normal 12 2" xfId="987"/>
    <cellStyle name="Normal 12 2 2" xfId="988"/>
    <cellStyle name="Normal 12 3" xfId="989"/>
    <cellStyle name="Normal 12 3 2" xfId="990"/>
    <cellStyle name="Normal 12_BA" xfId="991"/>
    <cellStyle name="Normal 13" xfId="992"/>
    <cellStyle name="Normal 13 2" xfId="993"/>
    <cellStyle name="Normal 13 3" xfId="994"/>
    <cellStyle name="Normal 14" xfId="995"/>
    <cellStyle name="Normal 14 2" xfId="996"/>
    <cellStyle name="Normal 14 3" xfId="997"/>
    <cellStyle name="Normal 15" xfId="998"/>
    <cellStyle name="Normal 15 2" xfId="999"/>
    <cellStyle name="Normal 15 3" xfId="1000"/>
    <cellStyle name="Normal 15 4" xfId="1001"/>
    <cellStyle name="Normal 15_1.TS_IS" xfId="1002"/>
    <cellStyle name="Normal 16" xfId="1003"/>
    <cellStyle name="Normal 17" xfId="1004"/>
    <cellStyle name="Normal 18" xfId="1005"/>
    <cellStyle name="Normal 19" xfId="1006"/>
    <cellStyle name="Normal 19 2" xfId="1007"/>
    <cellStyle name="Normal 2" xfId="1008"/>
    <cellStyle name="Normal 2 2" xfId="1009"/>
    <cellStyle name="Normal 2 2 2" xfId="1010"/>
    <cellStyle name="Normal 2 2 2 2" xfId="1011"/>
    <cellStyle name="Normal 2 2 3" xfId="1012"/>
    <cellStyle name="Normal 2 2_AR" xfId="1013"/>
    <cellStyle name="Normal 2 3" xfId="1014"/>
    <cellStyle name="Normal 2 3 2" xfId="1015"/>
    <cellStyle name="Normal 2 3 3" xfId="1016"/>
    <cellStyle name="Normal 2 3 3 2" xfId="1017"/>
    <cellStyle name="Normal 2 3 4" xfId="1018"/>
    <cellStyle name="Normal 2 3_AR_BA" xfId="1019"/>
    <cellStyle name="Normal 2 4" xfId="1020"/>
    <cellStyle name="Normal 2 5" xfId="1021"/>
    <cellStyle name="Normal 2 6" xfId="1022"/>
    <cellStyle name="Normal 2 7" xfId="1023"/>
    <cellStyle name="Normal 2 8" xfId="1024"/>
    <cellStyle name="Normal 2 9" xfId="1025"/>
    <cellStyle name="Normal 2_1_1" xfId="1026"/>
    <cellStyle name="Normal 2_MK_20_05_olaine__tame_052716" xfId="1027"/>
    <cellStyle name="Normal 2_TAME 28_07_2016" xfId="1028"/>
    <cellStyle name="Normal 20" xfId="1029"/>
    <cellStyle name="Normal 21" xfId="1030"/>
    <cellStyle name="Normal 22" xfId="1031"/>
    <cellStyle name="Normal 23" xfId="1032"/>
    <cellStyle name="Normal 24" xfId="1033"/>
    <cellStyle name="Normal 25" xfId="1034"/>
    <cellStyle name="Normal 26" xfId="1035"/>
    <cellStyle name="Normal 27" xfId="1036"/>
    <cellStyle name="Normal 27 2" xfId="1037"/>
    <cellStyle name="Normal 28" xfId="1038"/>
    <cellStyle name="Normal 28 2" xfId="1039"/>
    <cellStyle name="Normal 29" xfId="1040"/>
    <cellStyle name="Normal 3" xfId="1041"/>
    <cellStyle name="Normal 3 2" xfId="1042"/>
    <cellStyle name="Normal 3 2 2" xfId="1043"/>
    <cellStyle name="Normal 3 2 3" xfId="1044"/>
    <cellStyle name="Normal 3 3" xfId="1045"/>
    <cellStyle name="Normal 3 3 2" xfId="1046"/>
    <cellStyle name="Normal 3 3 3" xfId="1047"/>
    <cellStyle name="Normal 3 4" xfId="1048"/>
    <cellStyle name="Normal 3 5" xfId="1049"/>
    <cellStyle name="Normal 3_BA" xfId="1050"/>
    <cellStyle name="Normal 30" xfId="1051"/>
    <cellStyle name="Normal 31" xfId="1052"/>
    <cellStyle name="Normal 32" xfId="1053"/>
    <cellStyle name="Normal 33" xfId="1054"/>
    <cellStyle name="Normal 34" xfId="1055"/>
    <cellStyle name="Normal 35" xfId="1056"/>
    <cellStyle name="Normal 36" xfId="1057"/>
    <cellStyle name="Normal 36 2" xfId="1058"/>
    <cellStyle name="Normal 36 3" xfId="1059"/>
    <cellStyle name="Normal 36 4" xfId="1060"/>
    <cellStyle name="Normal 37" xfId="1061"/>
    <cellStyle name="Normal 38" xfId="1062"/>
    <cellStyle name="Normal 38 2" xfId="1063"/>
    <cellStyle name="Normal 38 2 2" xfId="1064"/>
    <cellStyle name="Normal 38 2_AR" xfId="1065"/>
    <cellStyle name="Normal 39" xfId="1066"/>
    <cellStyle name="Normal 4" xfId="1067"/>
    <cellStyle name="Normal 4 2" xfId="1068"/>
    <cellStyle name="Normal 4 3" xfId="1069"/>
    <cellStyle name="Normal 4 4" xfId="1070"/>
    <cellStyle name="Normal 4 4 2" xfId="1071"/>
    <cellStyle name="Normal 4 5" xfId="1072"/>
    <cellStyle name="Normal 4_BA" xfId="1073"/>
    <cellStyle name="Normal 40" xfId="1074"/>
    <cellStyle name="Normal 40 2" xfId="1075"/>
    <cellStyle name="Normal 40_AR" xfId="1076"/>
    <cellStyle name="Normal 41" xfId="1077"/>
    <cellStyle name="Normal 42" xfId="1078"/>
    <cellStyle name="Normal 43" xfId="1079"/>
    <cellStyle name="Normal 44" xfId="1080"/>
    <cellStyle name="Normal 44 2" xfId="1081"/>
    <cellStyle name="Normal 44_AR" xfId="1082"/>
    <cellStyle name="Normal 45" xfId="1083"/>
    <cellStyle name="Normal 45 2" xfId="1084"/>
    <cellStyle name="Normal 45_AR" xfId="1085"/>
    <cellStyle name="Normal 46" xfId="1086"/>
    <cellStyle name="Normal 46 2" xfId="1087"/>
    <cellStyle name="Normal 47" xfId="1088"/>
    <cellStyle name="Normal 47 2" xfId="1089"/>
    <cellStyle name="Normal 48" xfId="1090"/>
    <cellStyle name="Normal 48 2" xfId="1091"/>
    <cellStyle name="Normal 49" xfId="1092"/>
    <cellStyle name="Normal 5" xfId="1093"/>
    <cellStyle name="Normal 5 2" xfId="1094"/>
    <cellStyle name="Normal 5 3" xfId="1095"/>
    <cellStyle name="Normal 5 4" xfId="1096"/>
    <cellStyle name="Normal 5_BA" xfId="1097"/>
    <cellStyle name="Normal 50" xfId="1098"/>
    <cellStyle name="Normal 51" xfId="1099"/>
    <cellStyle name="Normal 51 2" xfId="1100"/>
    <cellStyle name="Normal 51_AR" xfId="1101"/>
    <cellStyle name="Normal 52" xfId="1102"/>
    <cellStyle name="Normal 53" xfId="1103"/>
    <cellStyle name="Normal 53 2" xfId="1104"/>
    <cellStyle name="Normal 53_AR" xfId="1105"/>
    <cellStyle name="Normal 54" xfId="1106"/>
    <cellStyle name="Normal 55" xfId="1107"/>
    <cellStyle name="Normal 56" xfId="1108"/>
    <cellStyle name="Normal 57" xfId="1109"/>
    <cellStyle name="Normal 58" xfId="1110"/>
    <cellStyle name="Normal 59" xfId="1111"/>
    <cellStyle name="Normal 6" xfId="1112"/>
    <cellStyle name="Normal 6 2" xfId="1113"/>
    <cellStyle name="Normal 6 3" xfId="1114"/>
    <cellStyle name="Normal 6_AR" xfId="1115"/>
    <cellStyle name="Normal 60" xfId="1116"/>
    <cellStyle name="Normal 61" xfId="1117"/>
    <cellStyle name="Normal 7" xfId="1118"/>
    <cellStyle name="Normal 7 2" xfId="1119"/>
    <cellStyle name="Normal 8" xfId="1120"/>
    <cellStyle name="Normal 8 2" xfId="1121"/>
    <cellStyle name="Normal 9" xfId="1122"/>
    <cellStyle name="Normal 9 2" xfId="1123"/>
    <cellStyle name="Normal_5" xfId="1124"/>
    <cellStyle name="Normal_AR 2" xfId="1125"/>
    <cellStyle name="Normal_demontāža" xfId="1126"/>
    <cellStyle name="Normal_demontāža 2" xfId="1127"/>
    <cellStyle name="Normal_demontāža 2_MK_20_05_olaine__tame_052716" xfId="1128"/>
    <cellStyle name="Normal_Sheet1" xfId="1129"/>
    <cellStyle name="Normal_Sheet3" xfId="1130"/>
    <cellStyle name="Nosaukums" xfId="1131"/>
    <cellStyle name="Nosaukums 2" xfId="1132"/>
    <cellStyle name="Note" xfId="1133"/>
    <cellStyle name="Note 10" xfId="1134"/>
    <cellStyle name="Note 2" xfId="1135"/>
    <cellStyle name="Note 2 2" xfId="1136"/>
    <cellStyle name="Note 2 3" xfId="1137"/>
    <cellStyle name="Note 2 4" xfId="1138"/>
    <cellStyle name="Note 2 5" xfId="1139"/>
    <cellStyle name="Note 2 5 2" xfId="1140"/>
    <cellStyle name="Note 2 6" xfId="1141"/>
    <cellStyle name="Note 3" xfId="1142"/>
    <cellStyle name="Note 3 2" xfId="1143"/>
    <cellStyle name="Note 4" xfId="1144"/>
    <cellStyle name="Note 5" xfId="1145"/>
    <cellStyle name="Note 6" xfId="1146"/>
    <cellStyle name="Note 7" xfId="1147"/>
    <cellStyle name="Note 8" xfId="1148"/>
    <cellStyle name="Note 9" xfId="1149"/>
    <cellStyle name="Output" xfId="1150"/>
    <cellStyle name="Output 10" xfId="1151"/>
    <cellStyle name="Output 11" xfId="1152"/>
    <cellStyle name="Output 12" xfId="1153"/>
    <cellStyle name="Output 13" xfId="1154"/>
    <cellStyle name="Output 14" xfId="1155"/>
    <cellStyle name="Output 15" xfId="1156"/>
    <cellStyle name="Output 16" xfId="1157"/>
    <cellStyle name="Output 17" xfId="1158"/>
    <cellStyle name="Output 18" xfId="1159"/>
    <cellStyle name="Output 19" xfId="1160"/>
    <cellStyle name="Output 2" xfId="1161"/>
    <cellStyle name="Output 2 2" xfId="1162"/>
    <cellStyle name="Output 2 3" xfId="1163"/>
    <cellStyle name="Output 2 4" xfId="1164"/>
    <cellStyle name="Output 20" xfId="1165"/>
    <cellStyle name="Output 21" xfId="1166"/>
    <cellStyle name="Output 22" xfId="1167"/>
    <cellStyle name="Output 23" xfId="1168"/>
    <cellStyle name="Output 24" xfId="1169"/>
    <cellStyle name="Output 25" xfId="1170"/>
    <cellStyle name="Output 3" xfId="1171"/>
    <cellStyle name="Output 3 2" xfId="1172"/>
    <cellStyle name="Output 3 3" xfId="1173"/>
    <cellStyle name="Output 4" xfId="1174"/>
    <cellStyle name="Output 4 2" xfId="1175"/>
    <cellStyle name="Output 4 3" xfId="1176"/>
    <cellStyle name="Output 5" xfId="1177"/>
    <cellStyle name="Output 5 2" xfId="1178"/>
    <cellStyle name="Output 5 3" xfId="1179"/>
    <cellStyle name="Output 6" xfId="1180"/>
    <cellStyle name="Output 6 2" xfId="1181"/>
    <cellStyle name="Output 6 3" xfId="1182"/>
    <cellStyle name="Output 7" xfId="1183"/>
    <cellStyle name="Output 7 2" xfId="1184"/>
    <cellStyle name="Output 8" xfId="1185"/>
    <cellStyle name="Output 9" xfId="1186"/>
    <cellStyle name="Parastais_Lapa1" xfId="1187"/>
    <cellStyle name="Parasts 2" xfId="1188"/>
    <cellStyle name="Paskaidrojošs teksts" xfId="1189"/>
    <cellStyle name="Paskaidrojošs teksts 2" xfId="1190"/>
    <cellStyle name="Pārbaudes šūna" xfId="1191"/>
    <cellStyle name="Pārbaudes šūna 2" xfId="1192"/>
    <cellStyle name="Pealkiri" xfId="1193"/>
    <cellStyle name="Pealkiri 1" xfId="1194"/>
    <cellStyle name="Pealkiri 2" xfId="1195"/>
    <cellStyle name="Pealkiri 3" xfId="1196"/>
    <cellStyle name="Pealkiri 4" xfId="1197"/>
    <cellStyle name="Percent" xfId="1198"/>
    <cellStyle name="Percent 2" xfId="1199"/>
    <cellStyle name="Percent 2 2" xfId="1200"/>
    <cellStyle name="Percent 3" xfId="1201"/>
    <cellStyle name="Percent 4" xfId="1202"/>
    <cellStyle name="Piezīme" xfId="1203"/>
    <cellStyle name="Piezīme 2" xfId="1204"/>
    <cellStyle name="Result 1" xfId="1205"/>
    <cellStyle name="Result2 1" xfId="1206"/>
    <cellStyle name="Rõhk1" xfId="1207"/>
    <cellStyle name="Rõhk2" xfId="1208"/>
    <cellStyle name="Rõhk3" xfId="1209"/>
    <cellStyle name="Rõhk4" xfId="1210"/>
    <cellStyle name="Rõhk5" xfId="1211"/>
    <cellStyle name="Rõhk6" xfId="1212"/>
    <cellStyle name="Saistīta šūna" xfId="1213"/>
    <cellStyle name="Saistīta šūna 2" xfId="1214"/>
    <cellStyle name="Saistītā šūna" xfId="1215"/>
    <cellStyle name="Saistītā šūna 2" xfId="1216"/>
    <cellStyle name="Selgitav tekst" xfId="1217"/>
    <cellStyle name="Sisestus" xfId="1218"/>
    <cellStyle name="Slikts" xfId="1219"/>
    <cellStyle name="Slikts 2" xfId="1220"/>
    <cellStyle name="Standard_Sonderpreisliste 2002-2" xfId="1221"/>
    <cellStyle name="Stils 1" xfId="1222"/>
    <cellStyle name="Stils 1 2" xfId="1223"/>
    <cellStyle name="Stils 1 2 2" xfId="1224"/>
    <cellStyle name="Stils 1 2 2 2" xfId="1225"/>
    <cellStyle name="Stils 1 3" xfId="1226"/>
    <cellStyle name="Style 1" xfId="1227"/>
    <cellStyle name="Style 1 2" xfId="1228"/>
    <cellStyle name="Style 1 2 2" xfId="1229"/>
    <cellStyle name="Style 1 2 2 2" xfId="1230"/>
    <cellStyle name="Style 1 2 3" xfId="1231"/>
    <cellStyle name="Style 1 2 4" xfId="1232"/>
    <cellStyle name="Style 1 3" xfId="1233"/>
    <cellStyle name="Style 1 3 2" xfId="1234"/>
    <cellStyle name="Style 1_1 " xfId="1235"/>
    <cellStyle name="Title" xfId="1236"/>
    <cellStyle name="Title 2" xfId="1237"/>
    <cellStyle name="Title 2 2" xfId="1238"/>
    <cellStyle name="Title 2 3" xfId="1239"/>
    <cellStyle name="Title 2 4" xfId="1240"/>
    <cellStyle name="Title 3" xfId="1241"/>
    <cellStyle name="Title 4" xfId="1242"/>
    <cellStyle name="Title 5" xfId="1243"/>
    <cellStyle name="Title 6" xfId="1244"/>
    <cellStyle name="Title 7" xfId="1245"/>
    <cellStyle name="Title 8" xfId="1246"/>
    <cellStyle name="Title 9" xfId="1247"/>
    <cellStyle name="Total" xfId="1248"/>
    <cellStyle name="Total 2" xfId="1249"/>
    <cellStyle name="Total 2 2" xfId="1250"/>
    <cellStyle name="Total 2 3" xfId="1251"/>
    <cellStyle name="Total 2 4" xfId="1252"/>
    <cellStyle name="Total 3" xfId="1253"/>
    <cellStyle name="Total 4" xfId="1254"/>
    <cellStyle name="Total 5" xfId="1255"/>
    <cellStyle name="Total 6" xfId="1256"/>
    <cellStyle name="Total 7" xfId="1257"/>
    <cellStyle name="Total 8" xfId="1258"/>
    <cellStyle name="Total 9" xfId="1259"/>
    <cellStyle name="Väljund" xfId="1260"/>
    <cellStyle name="Virsraksts 1" xfId="1261"/>
    <cellStyle name="Virsraksts 1 2" xfId="1262"/>
    <cellStyle name="Virsraksts 2" xfId="1263"/>
    <cellStyle name="Virsraksts 2 2" xfId="1264"/>
    <cellStyle name="Virsraksts 3" xfId="1265"/>
    <cellStyle name="Virsraksts 3 2" xfId="1266"/>
    <cellStyle name="Virsraksts 4" xfId="1267"/>
    <cellStyle name="Virsraksts 4 2" xfId="1268"/>
    <cellStyle name="Warning Text" xfId="1269"/>
    <cellStyle name="Warning Text 2" xfId="1270"/>
    <cellStyle name="Warning Text 2 2" xfId="1271"/>
    <cellStyle name="Warning Text 2 3" xfId="1272"/>
    <cellStyle name="Warning Text 2 4" xfId="1273"/>
    <cellStyle name="Warning Text 3" xfId="1274"/>
    <cellStyle name="Warning Text 4" xfId="1275"/>
    <cellStyle name="Warning Text 5" xfId="1276"/>
    <cellStyle name="Warning Text 6" xfId="1277"/>
    <cellStyle name="Warning Text 7" xfId="1278"/>
    <cellStyle name="Warning Text 8" xfId="1279"/>
    <cellStyle name="Warning Text 9" xfId="1280"/>
    <cellStyle name="Обычный 2" xfId="1281"/>
    <cellStyle name="Обычный 2 2" xfId="1282"/>
    <cellStyle name="Обычный 2_Sheet1" xfId="1283"/>
    <cellStyle name="Обычный 3" xfId="1284"/>
    <cellStyle name="Обычный 4" xfId="1285"/>
    <cellStyle name="Обычный_2009-04-27_PED IESN" xfId="1286"/>
    <cellStyle name="Процентный 2" xfId="1287"/>
    <cellStyle name="Стиль 1" xfId="1288"/>
    <cellStyle name="Финансовый 2" xfId="12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O29"/>
  <sheetViews>
    <sheetView zoomScaleSheetLayoutView="100" zoomScalePageLayoutView="0" workbookViewId="0" topLeftCell="A1">
      <selection activeCell="D13" sqref="D13:K13"/>
    </sheetView>
  </sheetViews>
  <sheetFormatPr defaultColWidth="9.140625" defaultRowHeight="12.75"/>
  <cols>
    <col min="2" max="2" width="9.7109375" style="0" customWidth="1"/>
    <col min="7" max="7" width="10.7109375" style="0" bestFit="1" customWidth="1"/>
  </cols>
  <sheetData>
    <row r="1" spans="8:11" ht="18">
      <c r="H1" s="310" t="s">
        <v>520</v>
      </c>
      <c r="I1" s="310"/>
      <c r="J1" s="310"/>
      <c r="K1" s="310"/>
    </row>
    <row r="2" spans="8:11" ht="29.25" customHeight="1">
      <c r="H2" s="311" t="s">
        <v>521</v>
      </c>
      <c r="I2" s="312"/>
      <c r="J2" s="312"/>
      <c r="K2" s="312"/>
    </row>
    <row r="3" spans="8:11" ht="12.75">
      <c r="H3" s="311" t="s">
        <v>523</v>
      </c>
      <c r="I3" s="312"/>
      <c r="J3" s="312"/>
      <c r="K3" s="312"/>
    </row>
    <row r="4" spans="8:11" ht="12.75">
      <c r="H4" s="235"/>
      <c r="I4" s="236"/>
      <c r="J4" s="236"/>
      <c r="K4" s="236"/>
    </row>
    <row r="5" spans="8:11" ht="12.75">
      <c r="H5" s="280"/>
      <c r="I5" s="281" t="s">
        <v>656</v>
      </c>
      <c r="J5" s="280"/>
      <c r="K5" s="280"/>
    </row>
    <row r="8" spans="1:11" ht="15">
      <c r="A8" s="313" t="s">
        <v>644</v>
      </c>
      <c r="B8" s="313"/>
      <c r="C8" s="313"/>
      <c r="D8" s="313"/>
      <c r="E8" s="313"/>
      <c r="F8" s="313"/>
      <c r="G8" s="313"/>
      <c r="H8" s="313"/>
      <c r="I8" s="313"/>
      <c r="J8" s="313"/>
      <c r="K8" s="313"/>
    </row>
    <row r="9" spans="1:15" s="239" customFormat="1" ht="33" customHeight="1">
      <c r="A9" s="314" t="s">
        <v>621</v>
      </c>
      <c r="B9" s="314"/>
      <c r="C9" s="314"/>
      <c r="D9" s="315" t="s">
        <v>638</v>
      </c>
      <c r="E9" s="315"/>
      <c r="F9" s="315"/>
      <c r="G9" s="315"/>
      <c r="H9" s="315"/>
      <c r="I9" s="315"/>
      <c r="J9" s="315"/>
      <c r="K9" s="315"/>
      <c r="L9" s="245"/>
      <c r="M9" s="245"/>
      <c r="N9" s="245"/>
      <c r="O9" s="245"/>
    </row>
    <row r="10" spans="1:15" s="239" customFormat="1" ht="15.75" customHeight="1">
      <c r="A10" s="316"/>
      <c r="B10" s="316"/>
      <c r="C10" s="246"/>
      <c r="D10" s="317" t="s">
        <v>622</v>
      </c>
      <c r="E10" s="317"/>
      <c r="F10" s="317"/>
      <c r="G10" s="317"/>
      <c r="H10" s="317"/>
      <c r="I10" s="317"/>
      <c r="J10" s="317"/>
      <c r="K10" s="317"/>
      <c r="L10" s="245"/>
      <c r="M10" s="245"/>
      <c r="N10" s="245"/>
      <c r="O10" s="245"/>
    </row>
    <row r="11" spans="1:15" s="239" customFormat="1" ht="15.75" customHeight="1">
      <c r="A11" s="246" t="s">
        <v>623</v>
      </c>
      <c r="B11" s="246"/>
      <c r="C11" s="246"/>
      <c r="D11" s="317" t="s">
        <v>639</v>
      </c>
      <c r="E11" s="317"/>
      <c r="F11" s="317"/>
      <c r="G11" s="317"/>
      <c r="H11" s="317"/>
      <c r="I11" s="317"/>
      <c r="J11" s="317"/>
      <c r="K11" s="317"/>
      <c r="L11" s="245"/>
      <c r="M11" s="245"/>
      <c r="N11" s="245"/>
      <c r="O11" s="245"/>
    </row>
    <row r="12" spans="1:15" s="239" customFormat="1" ht="15.75" customHeight="1">
      <c r="A12" s="246" t="s">
        <v>624</v>
      </c>
      <c r="B12" s="246"/>
      <c r="C12" s="246"/>
      <c r="D12" s="317" t="s">
        <v>643</v>
      </c>
      <c r="E12" s="317"/>
      <c r="F12" s="317"/>
      <c r="G12" s="317"/>
      <c r="H12" s="317"/>
      <c r="I12" s="317"/>
      <c r="J12" s="317"/>
      <c r="K12" s="317"/>
      <c r="L12" s="245"/>
      <c r="M12" s="245"/>
      <c r="N12" s="245"/>
      <c r="O12" s="245"/>
    </row>
    <row r="13" spans="1:15" s="240" customFormat="1" ht="15.75" customHeight="1">
      <c r="A13" s="247" t="s">
        <v>626</v>
      </c>
      <c r="B13" s="247"/>
      <c r="C13" s="248"/>
      <c r="D13" s="320" t="s">
        <v>674</v>
      </c>
      <c r="E13" s="320"/>
      <c r="F13" s="320"/>
      <c r="G13" s="320"/>
      <c r="H13" s="320"/>
      <c r="I13" s="320"/>
      <c r="J13" s="320"/>
      <c r="K13" s="320"/>
      <c r="L13" s="245"/>
      <c r="M13" s="245"/>
      <c r="N13" s="245"/>
      <c r="O13" s="245"/>
    </row>
    <row r="14" spans="1:11" ht="12.75">
      <c r="A14" s="3"/>
      <c r="B14" s="3"/>
      <c r="C14" s="3"/>
      <c r="D14" s="4"/>
      <c r="E14" s="4"/>
      <c r="F14" s="4"/>
      <c r="G14" s="4"/>
      <c r="H14" s="4"/>
      <c r="I14" s="4"/>
      <c r="J14" s="4"/>
      <c r="K14" s="4"/>
    </row>
    <row r="15" spans="1:11" s="22" customFormat="1" ht="12.75" customHeight="1">
      <c r="A15" s="301" t="s">
        <v>530</v>
      </c>
      <c r="B15" s="301"/>
      <c r="C15" s="301" t="s">
        <v>145</v>
      </c>
      <c r="D15" s="301"/>
      <c r="E15" s="301"/>
      <c r="F15" s="301"/>
      <c r="G15" s="301"/>
      <c r="H15" s="319" t="s">
        <v>531</v>
      </c>
      <c r="I15" s="319"/>
      <c r="J15" s="319"/>
      <c r="K15" s="319"/>
    </row>
    <row r="16" spans="1:11" s="25" customFormat="1" ht="57.75" customHeight="1">
      <c r="A16" s="298">
        <v>1</v>
      </c>
      <c r="B16" s="298"/>
      <c r="C16" s="299" t="str">
        <f>D9</f>
        <v>OLAINES 2.VIDUSSKOLAS METODISKĀ INFORMĀCIJAS CENTRA (MIC) UN TRENAŽIERU ZĀLES ATJAUNOŠANA</v>
      </c>
      <c r="D16" s="299"/>
      <c r="E16" s="299"/>
      <c r="F16" s="299"/>
      <c r="G16" s="299"/>
      <c r="H16" s="300"/>
      <c r="I16" s="300"/>
      <c r="J16" s="300"/>
      <c r="K16" s="300"/>
    </row>
    <row r="17" spans="1:11" ht="15">
      <c r="A17" s="302"/>
      <c r="B17" s="303"/>
      <c r="C17" s="306" t="s">
        <v>508</v>
      </c>
      <c r="D17" s="306"/>
      <c r="E17" s="306"/>
      <c r="F17" s="306"/>
      <c r="G17" s="306"/>
      <c r="H17" s="304"/>
      <c r="I17" s="304"/>
      <c r="J17" s="304"/>
      <c r="K17" s="305"/>
    </row>
    <row r="18" spans="1:11" ht="15">
      <c r="A18" s="282"/>
      <c r="B18" s="237"/>
      <c r="C18" s="238"/>
      <c r="D18" s="238"/>
      <c r="E18" s="238"/>
      <c r="F18" s="238" t="s">
        <v>672</v>
      </c>
      <c r="G18" s="297">
        <v>0.21</v>
      </c>
      <c r="H18" s="24"/>
      <c r="I18" s="24"/>
      <c r="J18" s="24"/>
      <c r="K18" s="283"/>
    </row>
    <row r="19" spans="1:11" ht="15">
      <c r="A19" s="302"/>
      <c r="B19" s="303"/>
      <c r="C19" s="306" t="s">
        <v>673</v>
      </c>
      <c r="D19" s="306"/>
      <c r="E19" s="306"/>
      <c r="F19" s="306"/>
      <c r="G19" s="306"/>
      <c r="H19" s="304"/>
      <c r="I19" s="304"/>
      <c r="J19" s="304"/>
      <c r="K19" s="305"/>
    </row>
    <row r="20" spans="1:11" ht="15">
      <c r="A20" s="20"/>
      <c r="B20" s="20"/>
      <c r="C20" s="20"/>
      <c r="D20" s="20"/>
      <c r="E20" s="20"/>
      <c r="F20" s="20"/>
      <c r="G20" s="20"/>
      <c r="H20" s="21"/>
      <c r="I20" s="21"/>
      <c r="J20" s="21"/>
      <c r="K20" s="21"/>
    </row>
    <row r="21" spans="1:11" ht="14.25">
      <c r="A21" s="5"/>
      <c r="B21" s="5"/>
      <c r="C21" s="6"/>
      <c r="D21" s="6"/>
      <c r="E21" s="6"/>
      <c r="F21" s="6"/>
      <c r="G21" s="7"/>
      <c r="H21" s="7"/>
      <c r="I21" s="7"/>
      <c r="J21" s="7"/>
      <c r="K21" s="7"/>
    </row>
    <row r="22" spans="1:11" ht="14.25">
      <c r="A22" s="5"/>
      <c r="B22" s="5"/>
      <c r="C22" s="6"/>
      <c r="D22" s="6"/>
      <c r="E22" s="6"/>
      <c r="F22" s="6"/>
      <c r="G22" s="7"/>
      <c r="H22" s="7"/>
      <c r="I22" s="7"/>
      <c r="J22" s="7"/>
      <c r="K22" s="7"/>
    </row>
    <row r="23" spans="1:11" ht="12.75">
      <c r="A23" t="s">
        <v>509</v>
      </c>
      <c r="C23" s="10" t="s">
        <v>510</v>
      </c>
      <c r="D23" s="10"/>
      <c r="E23" s="307"/>
      <c r="F23" s="308"/>
      <c r="G23" s="308"/>
      <c r="H23" s="10"/>
      <c r="I23" s="318"/>
      <c r="J23" s="318"/>
      <c r="K23" s="318"/>
    </row>
    <row r="24" spans="1:11" ht="12.75">
      <c r="A24" s="1"/>
      <c r="C24" s="309" t="s">
        <v>511</v>
      </c>
      <c r="D24" s="309"/>
      <c r="E24" s="309"/>
      <c r="F24" s="309"/>
      <c r="G24" s="309"/>
      <c r="H24" s="9"/>
      <c r="I24" s="309"/>
      <c r="J24" s="309"/>
      <c r="K24" s="309"/>
    </row>
    <row r="25" spans="2:11" ht="12.75">
      <c r="B25" s="2"/>
      <c r="C25" s="2"/>
      <c r="D25" s="2"/>
      <c r="E25" s="2"/>
      <c r="F25" s="2"/>
      <c r="G25" s="2"/>
      <c r="H25" s="2"/>
      <c r="I25" s="2"/>
      <c r="J25" s="2"/>
      <c r="K25" s="2"/>
    </row>
    <row r="26" spans="2:11" ht="12.75">
      <c r="B26" s="2"/>
      <c r="C26" s="2"/>
      <c r="D26" s="2"/>
      <c r="E26" s="307"/>
      <c r="F26" s="308"/>
      <c r="G26" s="308"/>
      <c r="H26" s="2"/>
      <c r="I26" s="2"/>
      <c r="J26" s="2"/>
      <c r="K26" s="2"/>
    </row>
    <row r="27" spans="1:11" ht="12.75">
      <c r="A27" t="s">
        <v>512</v>
      </c>
      <c r="C27" s="10" t="s">
        <v>510</v>
      </c>
      <c r="D27" s="10"/>
      <c r="E27" s="308"/>
      <c r="F27" s="308"/>
      <c r="G27" s="308"/>
      <c r="H27" s="10"/>
      <c r="I27" s="318"/>
      <c r="J27" s="318"/>
      <c r="K27" s="318"/>
    </row>
    <row r="28" spans="3:11" ht="12.75">
      <c r="C28" s="309" t="s">
        <v>511</v>
      </c>
      <c r="D28" s="309"/>
      <c r="E28" s="309"/>
      <c r="F28" s="309"/>
      <c r="G28" s="309"/>
      <c r="H28" s="9"/>
      <c r="I28" s="309"/>
      <c r="J28" s="309"/>
      <c r="K28" s="309"/>
    </row>
    <row r="29" spans="2:11" ht="12.75">
      <c r="B29" s="2"/>
      <c r="C29" s="2"/>
      <c r="D29" s="2"/>
      <c r="E29" s="2"/>
      <c r="F29" s="2"/>
      <c r="G29" s="2"/>
      <c r="H29" s="2"/>
      <c r="I29" s="2"/>
      <c r="J29" s="2"/>
      <c r="K29" s="2"/>
    </row>
  </sheetData>
  <sheetProtection/>
  <mergeCells count="33">
    <mergeCell ref="D13:K13"/>
    <mergeCell ref="A10:B10"/>
    <mergeCell ref="D10:K10"/>
    <mergeCell ref="I24:K24"/>
    <mergeCell ref="E26:G27"/>
    <mergeCell ref="I27:K27"/>
    <mergeCell ref="H15:K15"/>
    <mergeCell ref="C15:G15"/>
    <mergeCell ref="I23:K23"/>
    <mergeCell ref="D11:K11"/>
    <mergeCell ref="D12:K12"/>
    <mergeCell ref="H1:K1"/>
    <mergeCell ref="H2:K2"/>
    <mergeCell ref="H3:K3"/>
    <mergeCell ref="A8:K8"/>
    <mergeCell ref="A9:C9"/>
    <mergeCell ref="D9:K9"/>
    <mergeCell ref="E23:G23"/>
    <mergeCell ref="E28:G28"/>
    <mergeCell ref="I28:K28"/>
    <mergeCell ref="C28:D28"/>
    <mergeCell ref="C24:D24"/>
    <mergeCell ref="E24:G24"/>
    <mergeCell ref="A16:B16"/>
    <mergeCell ref="C16:G16"/>
    <mergeCell ref="H16:K16"/>
    <mergeCell ref="A15:B15"/>
    <mergeCell ref="A19:B19"/>
    <mergeCell ref="H19:K19"/>
    <mergeCell ref="C19:G19"/>
    <mergeCell ref="A17:B17"/>
    <mergeCell ref="C17:G17"/>
    <mergeCell ref="H17:K17"/>
  </mergeCells>
  <printOptions horizontalCentered="1"/>
  <pageMargins left="0" right="0" top="0.7480314960629921" bottom="0.7480314960629921"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indexed="27"/>
  </sheetPr>
  <dimension ref="A1:P133"/>
  <sheetViews>
    <sheetView view="pageBreakPreview" zoomScale="115" zoomScaleSheetLayoutView="115" zoomScalePageLayoutView="0" workbookViewId="0" topLeftCell="A16">
      <selection activeCell="Q41" sqref="Q41"/>
    </sheetView>
  </sheetViews>
  <sheetFormatPr defaultColWidth="9.28125" defaultRowHeight="12.75"/>
  <cols>
    <col min="1" max="1" width="3.421875" style="35" customWidth="1"/>
    <col min="2" max="2" width="7.7109375" style="34" customWidth="1"/>
    <col min="3" max="3" width="35.28125" style="33" customWidth="1"/>
    <col min="4" max="4" width="5.421875" style="32" customWidth="1"/>
    <col min="5" max="5" width="6.00390625" style="32" customWidth="1"/>
    <col min="6" max="6" width="5.28125" style="34" customWidth="1"/>
    <col min="7" max="7" width="4.7109375" style="34" customWidth="1"/>
    <col min="8" max="8" width="7.28125" style="34" customWidth="1"/>
    <col min="9" max="9" width="7.57421875" style="34" customWidth="1"/>
    <col min="10" max="10" width="6.28125" style="34" customWidth="1"/>
    <col min="11" max="11" width="9.00390625" style="34" customWidth="1"/>
    <col min="12" max="12" width="11.28125" style="34" customWidth="1"/>
    <col min="13" max="13" width="10.28125" style="34" customWidth="1"/>
    <col min="14" max="14" width="11.57421875" style="34" customWidth="1"/>
    <col min="15" max="15" width="9.421875" style="34" customWidth="1"/>
    <col min="16" max="16" width="11.421875" style="34" customWidth="1"/>
    <col min="17" max="16384" width="9.28125" style="42" customWidth="1"/>
  </cols>
  <sheetData>
    <row r="1" spans="1:16" s="41" customFormat="1" ht="13.5" customHeight="1">
      <c r="A1" s="362"/>
      <c r="B1" s="362"/>
      <c r="C1" s="363"/>
      <c r="D1" s="362"/>
      <c r="E1" s="362"/>
      <c r="F1" s="362"/>
      <c r="G1" s="362"/>
      <c r="H1" s="362"/>
      <c r="I1" s="362"/>
      <c r="J1" s="362"/>
      <c r="K1" s="362"/>
      <c r="L1" s="362"/>
      <c r="M1" s="362"/>
      <c r="N1" s="362"/>
      <c r="O1" s="362"/>
      <c r="P1" s="362"/>
    </row>
    <row r="2" spans="1:16" s="41" customFormat="1" ht="13.5" customHeight="1">
      <c r="A2" s="362" t="s">
        <v>660</v>
      </c>
      <c r="B2" s="362"/>
      <c r="C2" s="363"/>
      <c r="D2" s="362"/>
      <c r="E2" s="362"/>
      <c r="F2" s="362"/>
      <c r="G2" s="362"/>
      <c r="H2" s="362"/>
      <c r="I2" s="362"/>
      <c r="J2" s="362"/>
      <c r="K2" s="362"/>
      <c r="L2" s="362"/>
      <c r="M2" s="362"/>
      <c r="N2" s="362"/>
      <c r="O2" s="362"/>
      <c r="P2" s="362"/>
    </row>
    <row r="3" spans="1:16" s="41" customFormat="1" ht="13.5" customHeight="1">
      <c r="A3" s="341" t="s">
        <v>667</v>
      </c>
      <c r="B3" s="341"/>
      <c r="C3" s="341"/>
      <c r="D3" s="341"/>
      <c r="E3" s="341"/>
      <c r="F3" s="341"/>
      <c r="G3" s="341"/>
      <c r="H3" s="341"/>
      <c r="I3" s="341"/>
      <c r="J3" s="341"/>
      <c r="K3" s="341"/>
      <c r="L3" s="341"/>
      <c r="M3" s="341"/>
      <c r="N3" s="341"/>
      <c r="O3" s="341"/>
      <c r="P3" s="341"/>
    </row>
    <row r="4" spans="1:15" s="239" customFormat="1" ht="15.75" customHeight="1">
      <c r="A4" s="340" t="s">
        <v>621</v>
      </c>
      <c r="B4" s="340"/>
      <c r="C4" s="317" t="s">
        <v>638</v>
      </c>
      <c r="D4" s="317"/>
      <c r="E4" s="317"/>
      <c r="F4" s="317"/>
      <c r="G4" s="317"/>
      <c r="H4" s="317"/>
      <c r="I4" s="317"/>
      <c r="J4" s="317"/>
      <c r="K4" s="317"/>
      <c r="L4" s="317"/>
      <c r="M4" s="317"/>
      <c r="N4" s="317"/>
      <c r="O4" s="317"/>
    </row>
    <row r="5" spans="1:15" s="239" customFormat="1" ht="15.75" customHeight="1">
      <c r="A5" s="364"/>
      <c r="B5" s="364"/>
      <c r="C5" s="317" t="s">
        <v>622</v>
      </c>
      <c r="D5" s="317"/>
      <c r="E5" s="317"/>
      <c r="F5" s="317"/>
      <c r="G5" s="317"/>
      <c r="H5" s="317"/>
      <c r="I5" s="317"/>
      <c r="J5" s="317"/>
      <c r="K5" s="317"/>
      <c r="L5" s="317"/>
      <c r="M5" s="317"/>
      <c r="N5" s="317"/>
      <c r="O5" s="317"/>
    </row>
    <row r="6" spans="1:15" s="239" customFormat="1" ht="15.75" customHeight="1">
      <c r="A6" s="340" t="s">
        <v>623</v>
      </c>
      <c r="B6" s="340"/>
      <c r="C6" s="317" t="s">
        <v>639</v>
      </c>
      <c r="D6" s="317"/>
      <c r="E6" s="317"/>
      <c r="F6" s="317"/>
      <c r="G6" s="317"/>
      <c r="H6" s="317"/>
      <c r="I6" s="317"/>
      <c r="J6" s="317"/>
      <c r="K6" s="317"/>
      <c r="L6" s="317"/>
      <c r="M6" s="317"/>
      <c r="N6" s="317"/>
      <c r="O6" s="317"/>
    </row>
    <row r="7" spans="1:15" s="239" customFormat="1" ht="15.75" customHeight="1">
      <c r="A7" s="340" t="s">
        <v>624</v>
      </c>
      <c r="B7" s="340"/>
      <c r="C7" s="317" t="s">
        <v>625</v>
      </c>
      <c r="D7" s="317"/>
      <c r="E7" s="317"/>
      <c r="F7" s="317"/>
      <c r="G7" s="317"/>
      <c r="H7" s="317"/>
      <c r="I7" s="317"/>
      <c r="J7" s="317"/>
      <c r="K7" s="317"/>
      <c r="L7" s="317"/>
      <c r="M7" s="317"/>
      <c r="N7" s="317"/>
      <c r="O7" s="317"/>
    </row>
    <row r="8" spans="1:15" s="240" customFormat="1" ht="15.75" customHeight="1">
      <c r="A8" s="345" t="s">
        <v>626</v>
      </c>
      <c r="B8" s="345"/>
      <c r="C8" s="317" t="s">
        <v>674</v>
      </c>
      <c r="D8" s="317"/>
      <c r="E8" s="317"/>
      <c r="F8" s="317"/>
      <c r="G8" s="317"/>
      <c r="H8" s="317"/>
      <c r="I8" s="317"/>
      <c r="J8" s="317"/>
      <c r="K8" s="317"/>
      <c r="L8" s="317"/>
      <c r="M8" s="317"/>
      <c r="N8" s="317"/>
      <c r="O8" s="317"/>
    </row>
    <row r="9" spans="1:14" s="240" customFormat="1" ht="14.25">
      <c r="A9" s="361"/>
      <c r="B9" s="361"/>
      <c r="C9" s="361"/>
      <c r="D9" s="361"/>
      <c r="E9" s="361"/>
      <c r="F9" s="361"/>
      <c r="G9" s="361"/>
      <c r="H9" s="361"/>
      <c r="I9" s="361"/>
      <c r="J9" s="361"/>
      <c r="K9" s="361"/>
      <c r="L9" s="241"/>
      <c r="M9" s="241"/>
      <c r="N9" s="239"/>
    </row>
    <row r="10" spans="1:16" s="240" customFormat="1" ht="12.75">
      <c r="A10" s="346"/>
      <c r="B10" s="346"/>
      <c r="C10" s="346"/>
      <c r="D10" s="346"/>
      <c r="E10" s="346"/>
      <c r="F10" s="346"/>
      <c r="G10" s="338"/>
      <c r="H10" s="338"/>
      <c r="I10" s="338"/>
      <c r="J10" s="338"/>
      <c r="K10" s="242"/>
      <c r="L10" s="339" t="s">
        <v>514</v>
      </c>
      <c r="M10" s="339"/>
      <c r="N10" s="339">
        <f>P421</f>
        <v>0</v>
      </c>
      <c r="O10" s="339"/>
      <c r="P10" s="245" t="s">
        <v>627</v>
      </c>
    </row>
    <row r="11" spans="1:16" s="240" customFormat="1" ht="12.75">
      <c r="A11" s="243"/>
      <c r="B11" s="243"/>
      <c r="C11" s="243"/>
      <c r="D11" s="243"/>
      <c r="E11" s="243"/>
      <c r="F11" s="244"/>
      <c r="G11" s="338"/>
      <c r="H11" s="338"/>
      <c r="I11" s="338"/>
      <c r="J11" s="338"/>
      <c r="K11" s="242"/>
      <c r="L11" s="339" t="s">
        <v>515</v>
      </c>
      <c r="M11" s="339"/>
      <c r="N11" s="339">
        <f>L419</f>
        <v>0</v>
      </c>
      <c r="O11" s="339"/>
      <c r="P11" s="245" t="s">
        <v>628</v>
      </c>
    </row>
    <row r="12" spans="1:16" s="240" customFormat="1" ht="14.25">
      <c r="A12" s="346"/>
      <c r="B12" s="346"/>
      <c r="C12" s="346"/>
      <c r="D12" s="346"/>
      <c r="E12" s="346"/>
      <c r="F12" s="244"/>
      <c r="G12" s="243"/>
      <c r="H12" s="347"/>
      <c r="I12" s="347"/>
      <c r="J12" s="241"/>
      <c r="K12" s="241"/>
      <c r="L12" s="243"/>
      <c r="M12" s="347" t="s">
        <v>513</v>
      </c>
      <c r="N12" s="347"/>
      <c r="O12" s="241"/>
      <c r="P12" s="243"/>
    </row>
    <row r="13" spans="1:16" s="41" customFormat="1" ht="14.25">
      <c r="A13" s="258"/>
      <c r="B13" s="259"/>
      <c r="C13" s="260"/>
      <c r="D13" s="261"/>
      <c r="E13" s="261"/>
      <c r="F13" s="259"/>
      <c r="G13" s="259"/>
      <c r="H13" s="259"/>
      <c r="I13" s="259"/>
      <c r="J13" s="259"/>
      <c r="K13" s="259"/>
      <c r="L13" s="259"/>
      <c r="M13" s="259"/>
      <c r="N13" s="259"/>
      <c r="O13" s="354"/>
      <c r="P13" s="354"/>
    </row>
    <row r="14" spans="1:16" s="249" customFormat="1" ht="12">
      <c r="A14" s="355" t="s">
        <v>497</v>
      </c>
      <c r="B14" s="355" t="s">
        <v>498</v>
      </c>
      <c r="C14" s="356" t="s">
        <v>646</v>
      </c>
      <c r="D14" s="358" t="s">
        <v>499</v>
      </c>
      <c r="E14" s="358" t="s">
        <v>500</v>
      </c>
      <c r="F14" s="359" t="s">
        <v>501</v>
      </c>
      <c r="G14" s="359"/>
      <c r="H14" s="359"/>
      <c r="I14" s="359"/>
      <c r="J14" s="359"/>
      <c r="K14" s="359"/>
      <c r="L14" s="360" t="s">
        <v>502</v>
      </c>
      <c r="M14" s="360"/>
      <c r="N14" s="360"/>
      <c r="O14" s="360"/>
      <c r="P14" s="360"/>
    </row>
    <row r="15" spans="1:16" s="250" customFormat="1" ht="81.75" customHeight="1">
      <c r="A15" s="355"/>
      <c r="B15" s="355"/>
      <c r="C15" s="357"/>
      <c r="D15" s="358"/>
      <c r="E15" s="358"/>
      <c r="F15" s="262" t="s">
        <v>503</v>
      </c>
      <c r="G15" s="262" t="s">
        <v>140</v>
      </c>
      <c r="H15" s="262" t="s">
        <v>533</v>
      </c>
      <c r="I15" s="262" t="s">
        <v>649</v>
      </c>
      <c r="J15" s="262" t="s">
        <v>535</v>
      </c>
      <c r="K15" s="262" t="s">
        <v>536</v>
      </c>
      <c r="L15" s="262" t="s">
        <v>504</v>
      </c>
      <c r="M15" s="262" t="s">
        <v>533</v>
      </c>
      <c r="N15" s="262" t="s">
        <v>649</v>
      </c>
      <c r="O15" s="262" t="s">
        <v>535</v>
      </c>
      <c r="P15" s="262" t="s">
        <v>537</v>
      </c>
    </row>
    <row r="16" spans="1:16" ht="12.75">
      <c r="A16" s="406"/>
      <c r="B16" s="406"/>
      <c r="C16" s="407"/>
      <c r="D16" s="407"/>
      <c r="E16" s="407"/>
      <c r="F16" s="406"/>
      <c r="G16" s="406"/>
      <c r="H16" s="406"/>
      <c r="I16" s="406"/>
      <c r="J16" s="406"/>
      <c r="K16" s="406"/>
      <c r="L16" s="406"/>
      <c r="M16" s="406"/>
      <c r="N16" s="406"/>
      <c r="O16" s="406"/>
      <c r="P16" s="406"/>
    </row>
    <row r="17" spans="1:16" s="41" customFormat="1" ht="22.5">
      <c r="A17" s="195">
        <v>1</v>
      </c>
      <c r="B17" s="194" t="s">
        <v>547</v>
      </c>
      <c r="C17" s="191" t="s">
        <v>302</v>
      </c>
      <c r="D17" s="192" t="s">
        <v>524</v>
      </c>
      <c r="E17" s="192">
        <v>1</v>
      </c>
      <c r="F17" s="39"/>
      <c r="G17" s="39"/>
      <c r="H17" s="39"/>
      <c r="I17" s="39"/>
      <c r="J17" s="39"/>
      <c r="K17" s="39"/>
      <c r="L17" s="39"/>
      <c r="M17" s="39"/>
      <c r="N17" s="39"/>
      <c r="O17" s="39"/>
      <c r="P17" s="39"/>
    </row>
    <row r="18" spans="1:16" s="41" customFormat="1" ht="11.25">
      <c r="A18" s="195">
        <v>2</v>
      </c>
      <c r="B18" s="194" t="s">
        <v>547</v>
      </c>
      <c r="C18" s="191" t="s">
        <v>303</v>
      </c>
      <c r="D18" s="192" t="s">
        <v>524</v>
      </c>
      <c r="E18" s="192">
        <v>1</v>
      </c>
      <c r="F18" s="39"/>
      <c r="G18" s="39"/>
      <c r="H18" s="39"/>
      <c r="I18" s="39"/>
      <c r="J18" s="39"/>
      <c r="K18" s="39"/>
      <c r="L18" s="39"/>
      <c r="M18" s="39"/>
      <c r="N18" s="39"/>
      <c r="O18" s="39"/>
      <c r="P18" s="39"/>
    </row>
    <row r="19" spans="1:16" s="41" customFormat="1" ht="11.25">
      <c r="A19" s="195">
        <v>3</v>
      </c>
      <c r="B19" s="194" t="s">
        <v>547</v>
      </c>
      <c r="C19" s="191" t="s">
        <v>304</v>
      </c>
      <c r="D19" s="192" t="s">
        <v>524</v>
      </c>
      <c r="E19" s="192">
        <v>6</v>
      </c>
      <c r="F19" s="39"/>
      <c r="G19" s="39"/>
      <c r="H19" s="39"/>
      <c r="I19" s="39"/>
      <c r="J19" s="39"/>
      <c r="K19" s="39"/>
      <c r="L19" s="39"/>
      <c r="M19" s="39"/>
      <c r="N19" s="39"/>
      <c r="O19" s="39"/>
      <c r="P19" s="39"/>
    </row>
    <row r="20" spans="1:16" s="41" customFormat="1" ht="11.25">
      <c r="A20" s="195">
        <v>4</v>
      </c>
      <c r="B20" s="194" t="s">
        <v>547</v>
      </c>
      <c r="C20" s="191" t="s">
        <v>305</v>
      </c>
      <c r="D20" s="192" t="s">
        <v>526</v>
      </c>
      <c r="E20" s="192">
        <v>1</v>
      </c>
      <c r="F20" s="39"/>
      <c r="G20" s="39"/>
      <c r="H20" s="39"/>
      <c r="I20" s="39"/>
      <c r="J20" s="39"/>
      <c r="K20" s="39"/>
      <c r="L20" s="39"/>
      <c r="M20" s="39"/>
      <c r="N20" s="39"/>
      <c r="O20" s="39"/>
      <c r="P20" s="39"/>
    </row>
    <row r="21" spans="1:16" s="41" customFormat="1" ht="11.25">
      <c r="A21" s="195">
        <v>5</v>
      </c>
      <c r="B21" s="194" t="s">
        <v>547</v>
      </c>
      <c r="C21" s="191" t="s">
        <v>306</v>
      </c>
      <c r="D21" s="192" t="s">
        <v>526</v>
      </c>
      <c r="E21" s="192">
        <v>5</v>
      </c>
      <c r="F21" s="39"/>
      <c r="G21" s="39"/>
      <c r="H21" s="39"/>
      <c r="I21" s="39"/>
      <c r="J21" s="39"/>
      <c r="K21" s="39"/>
      <c r="L21" s="39"/>
      <c r="M21" s="39"/>
      <c r="N21" s="39"/>
      <c r="O21" s="39"/>
      <c r="P21" s="39"/>
    </row>
    <row r="22" spans="1:16" s="41" customFormat="1" ht="11.25">
      <c r="A22" s="195">
        <v>6</v>
      </c>
      <c r="B22" s="194" t="s">
        <v>547</v>
      </c>
      <c r="C22" s="191" t="s">
        <v>307</v>
      </c>
      <c r="D22" s="192" t="s">
        <v>525</v>
      </c>
      <c r="E22" s="192">
        <v>1</v>
      </c>
      <c r="F22" s="39"/>
      <c r="G22" s="39"/>
      <c r="H22" s="39"/>
      <c r="I22" s="39"/>
      <c r="J22" s="39"/>
      <c r="K22" s="39"/>
      <c r="L22" s="39"/>
      <c r="M22" s="39"/>
      <c r="N22" s="39"/>
      <c r="O22" s="39"/>
      <c r="P22" s="39"/>
    </row>
    <row r="23" spans="1:16" s="41" customFormat="1" ht="11.25">
      <c r="A23" s="195">
        <v>7</v>
      </c>
      <c r="B23" s="194" t="s">
        <v>547</v>
      </c>
      <c r="C23" s="191" t="s">
        <v>308</v>
      </c>
      <c r="D23" s="192" t="s">
        <v>525</v>
      </c>
      <c r="E23" s="192">
        <v>6</v>
      </c>
      <c r="F23" s="39"/>
      <c r="G23" s="39"/>
      <c r="H23" s="39"/>
      <c r="I23" s="39"/>
      <c r="J23" s="39"/>
      <c r="K23" s="39"/>
      <c r="L23" s="39"/>
      <c r="M23" s="39"/>
      <c r="N23" s="39"/>
      <c r="O23" s="39"/>
      <c r="P23" s="39"/>
    </row>
    <row r="24" spans="1:16" s="41" customFormat="1" ht="11.25">
      <c r="A24" s="195">
        <v>8</v>
      </c>
      <c r="B24" s="194" t="s">
        <v>547</v>
      </c>
      <c r="C24" s="191" t="s">
        <v>309</v>
      </c>
      <c r="D24" s="192" t="s">
        <v>526</v>
      </c>
      <c r="E24" s="192">
        <v>5</v>
      </c>
      <c r="F24" s="39"/>
      <c r="G24" s="39"/>
      <c r="H24" s="39"/>
      <c r="I24" s="39"/>
      <c r="J24" s="39"/>
      <c r="K24" s="39"/>
      <c r="L24" s="39"/>
      <c r="M24" s="39"/>
      <c r="N24" s="39"/>
      <c r="O24" s="39"/>
      <c r="P24" s="39"/>
    </row>
    <row r="25" spans="1:16" s="41" customFormat="1" ht="22.5">
      <c r="A25" s="195">
        <v>9</v>
      </c>
      <c r="B25" s="194" t="s">
        <v>547</v>
      </c>
      <c r="C25" s="191" t="s">
        <v>310</v>
      </c>
      <c r="D25" s="192" t="s">
        <v>525</v>
      </c>
      <c r="E25" s="192">
        <v>47</v>
      </c>
      <c r="F25" s="39"/>
      <c r="G25" s="39"/>
      <c r="H25" s="39"/>
      <c r="I25" s="39"/>
      <c r="J25" s="39"/>
      <c r="K25" s="39"/>
      <c r="L25" s="39"/>
      <c r="M25" s="39"/>
      <c r="N25" s="39"/>
      <c r="O25" s="39"/>
      <c r="P25" s="39"/>
    </row>
    <row r="26" spans="1:16" s="41" customFormat="1" ht="22.5">
      <c r="A26" s="195">
        <v>10</v>
      </c>
      <c r="B26" s="194" t="s">
        <v>547</v>
      </c>
      <c r="C26" s="191" t="s">
        <v>311</v>
      </c>
      <c r="D26" s="192" t="s">
        <v>525</v>
      </c>
      <c r="E26" s="192">
        <v>3</v>
      </c>
      <c r="F26" s="39"/>
      <c r="G26" s="39"/>
      <c r="H26" s="39"/>
      <c r="I26" s="39"/>
      <c r="J26" s="39"/>
      <c r="K26" s="39"/>
      <c r="L26" s="39"/>
      <c r="M26" s="39"/>
      <c r="N26" s="39"/>
      <c r="O26" s="39"/>
      <c r="P26" s="39"/>
    </row>
    <row r="27" spans="1:16" s="41" customFormat="1" ht="22.5">
      <c r="A27" s="195">
        <v>11</v>
      </c>
      <c r="B27" s="194" t="s">
        <v>547</v>
      </c>
      <c r="C27" s="191" t="s">
        <v>312</v>
      </c>
      <c r="D27" s="192" t="s">
        <v>525</v>
      </c>
      <c r="E27" s="192">
        <v>12</v>
      </c>
      <c r="F27" s="39"/>
      <c r="G27" s="39"/>
      <c r="H27" s="39"/>
      <c r="I27" s="39"/>
      <c r="J27" s="39"/>
      <c r="K27" s="39"/>
      <c r="L27" s="39"/>
      <c r="M27" s="39"/>
      <c r="N27" s="39"/>
      <c r="O27" s="39"/>
      <c r="P27" s="39"/>
    </row>
    <row r="28" spans="1:16" s="41" customFormat="1" ht="11.25">
      <c r="A28" s="195">
        <v>12</v>
      </c>
      <c r="B28" s="194" t="s">
        <v>547</v>
      </c>
      <c r="C28" s="191" t="s">
        <v>313</v>
      </c>
      <c r="D28" s="192" t="s">
        <v>525</v>
      </c>
      <c r="E28" s="192">
        <v>1</v>
      </c>
      <c r="F28" s="39"/>
      <c r="G28" s="39"/>
      <c r="H28" s="39"/>
      <c r="I28" s="39"/>
      <c r="J28" s="39"/>
      <c r="K28" s="39"/>
      <c r="L28" s="39"/>
      <c r="M28" s="39"/>
      <c r="N28" s="39"/>
      <c r="O28" s="39"/>
      <c r="P28" s="39"/>
    </row>
    <row r="29" spans="1:16" s="41" customFormat="1" ht="22.5">
      <c r="A29" s="195">
        <v>13</v>
      </c>
      <c r="B29" s="194" t="s">
        <v>547</v>
      </c>
      <c r="C29" s="191" t="s">
        <v>314</v>
      </c>
      <c r="D29" s="192" t="s">
        <v>526</v>
      </c>
      <c r="E29" s="192">
        <v>1</v>
      </c>
      <c r="F29" s="39"/>
      <c r="G29" s="39"/>
      <c r="H29" s="39"/>
      <c r="I29" s="39"/>
      <c r="J29" s="39"/>
      <c r="K29" s="39"/>
      <c r="L29" s="39"/>
      <c r="M29" s="39"/>
      <c r="N29" s="39"/>
      <c r="O29" s="39"/>
      <c r="P29" s="39"/>
    </row>
    <row r="30" spans="1:16" s="41" customFormat="1" ht="11.25">
      <c r="A30" s="195">
        <v>14</v>
      </c>
      <c r="B30" s="194" t="s">
        <v>547</v>
      </c>
      <c r="C30" s="191" t="s">
        <v>315</v>
      </c>
      <c r="D30" s="192" t="s">
        <v>526</v>
      </c>
      <c r="E30" s="192">
        <v>1</v>
      </c>
      <c r="F30" s="39"/>
      <c r="G30" s="39"/>
      <c r="H30" s="39"/>
      <c r="I30" s="39"/>
      <c r="J30" s="39"/>
      <c r="K30" s="39"/>
      <c r="L30" s="39"/>
      <c r="M30" s="39"/>
      <c r="N30" s="39"/>
      <c r="O30" s="39"/>
      <c r="P30" s="39"/>
    </row>
    <row r="31" spans="1:16" s="41" customFormat="1" ht="11.25">
      <c r="A31" s="195">
        <v>15</v>
      </c>
      <c r="B31" s="194" t="s">
        <v>547</v>
      </c>
      <c r="C31" s="191" t="s">
        <v>316</v>
      </c>
      <c r="D31" s="192" t="s">
        <v>526</v>
      </c>
      <c r="E31" s="192">
        <v>5</v>
      </c>
      <c r="F31" s="39"/>
      <c r="G31" s="39"/>
      <c r="H31" s="39"/>
      <c r="I31" s="39"/>
      <c r="J31" s="39"/>
      <c r="K31" s="39"/>
      <c r="L31" s="39"/>
      <c r="M31" s="39"/>
      <c r="N31" s="39"/>
      <c r="O31" s="39"/>
      <c r="P31" s="39"/>
    </row>
    <row r="32" spans="1:16" s="41" customFormat="1" ht="11.25">
      <c r="A32" s="195">
        <v>16</v>
      </c>
      <c r="B32" s="194" t="s">
        <v>547</v>
      </c>
      <c r="C32" s="191" t="s">
        <v>317</v>
      </c>
      <c r="D32" s="192" t="s">
        <v>526</v>
      </c>
      <c r="E32" s="192">
        <v>1</v>
      </c>
      <c r="F32" s="39"/>
      <c r="G32" s="39"/>
      <c r="H32" s="39"/>
      <c r="I32" s="39"/>
      <c r="J32" s="39"/>
      <c r="K32" s="39"/>
      <c r="L32" s="39"/>
      <c r="M32" s="39"/>
      <c r="N32" s="39"/>
      <c r="O32" s="39"/>
      <c r="P32" s="39"/>
    </row>
    <row r="33" spans="1:16" s="41" customFormat="1" ht="11.25">
      <c r="A33" s="195">
        <v>17</v>
      </c>
      <c r="B33" s="194" t="s">
        <v>547</v>
      </c>
      <c r="C33" s="191" t="s">
        <v>318</v>
      </c>
      <c r="D33" s="192" t="s">
        <v>526</v>
      </c>
      <c r="E33" s="192">
        <v>3</v>
      </c>
      <c r="F33" s="39"/>
      <c r="G33" s="39"/>
      <c r="H33" s="39"/>
      <c r="I33" s="39"/>
      <c r="J33" s="39"/>
      <c r="K33" s="39"/>
      <c r="L33" s="39"/>
      <c r="M33" s="39"/>
      <c r="N33" s="39"/>
      <c r="O33" s="39"/>
      <c r="P33" s="39"/>
    </row>
    <row r="34" spans="1:16" s="41" customFormat="1" ht="11.25">
      <c r="A34" s="195">
        <v>18</v>
      </c>
      <c r="B34" s="194" t="s">
        <v>547</v>
      </c>
      <c r="C34" s="191" t="s">
        <v>319</v>
      </c>
      <c r="D34" s="192" t="s">
        <v>526</v>
      </c>
      <c r="E34" s="192">
        <v>1</v>
      </c>
      <c r="F34" s="39"/>
      <c r="G34" s="39"/>
      <c r="H34" s="39"/>
      <c r="I34" s="39"/>
      <c r="J34" s="39"/>
      <c r="K34" s="39"/>
      <c r="L34" s="39"/>
      <c r="M34" s="39"/>
      <c r="N34" s="39"/>
      <c r="O34" s="39"/>
      <c r="P34" s="39"/>
    </row>
    <row r="35" spans="1:16" s="41" customFormat="1" ht="11.25">
      <c r="A35" s="195">
        <v>19</v>
      </c>
      <c r="B35" s="194" t="s">
        <v>547</v>
      </c>
      <c r="C35" s="191" t="s">
        <v>320</v>
      </c>
      <c r="D35" s="192" t="s">
        <v>526</v>
      </c>
      <c r="E35" s="192">
        <v>2</v>
      </c>
      <c r="F35" s="39"/>
      <c r="G35" s="39"/>
      <c r="H35" s="39"/>
      <c r="I35" s="39"/>
      <c r="J35" s="39"/>
      <c r="K35" s="39"/>
      <c r="L35" s="39"/>
      <c r="M35" s="39"/>
      <c r="N35" s="39"/>
      <c r="O35" s="39"/>
      <c r="P35" s="39"/>
    </row>
    <row r="36" spans="1:16" s="41" customFormat="1" ht="22.5">
      <c r="A36" s="195">
        <v>20</v>
      </c>
      <c r="B36" s="194" t="s">
        <v>547</v>
      </c>
      <c r="C36" s="191" t="s">
        <v>321</v>
      </c>
      <c r="D36" s="192" t="s">
        <v>526</v>
      </c>
      <c r="E36" s="192">
        <v>1</v>
      </c>
      <c r="F36" s="39"/>
      <c r="G36" s="39"/>
      <c r="H36" s="39"/>
      <c r="I36" s="39"/>
      <c r="J36" s="39"/>
      <c r="K36" s="39"/>
      <c r="L36" s="39"/>
      <c r="M36" s="39"/>
      <c r="N36" s="39"/>
      <c r="O36" s="39"/>
      <c r="P36" s="39"/>
    </row>
    <row r="37" spans="1:16" s="41" customFormat="1" ht="11.25">
      <c r="A37" s="195">
        <v>21</v>
      </c>
      <c r="B37" s="194" t="s">
        <v>547</v>
      </c>
      <c r="C37" s="191" t="s">
        <v>322</v>
      </c>
      <c r="D37" s="192" t="s">
        <v>526</v>
      </c>
      <c r="E37" s="192">
        <v>1</v>
      </c>
      <c r="F37" s="39"/>
      <c r="G37" s="39"/>
      <c r="H37" s="39"/>
      <c r="I37" s="39"/>
      <c r="J37" s="39"/>
      <c r="K37" s="39"/>
      <c r="L37" s="39"/>
      <c r="M37" s="39"/>
      <c r="N37" s="39"/>
      <c r="O37" s="39"/>
      <c r="P37" s="39"/>
    </row>
    <row r="38" spans="1:16" s="41" customFormat="1" ht="11.25">
      <c r="A38" s="195">
        <v>22</v>
      </c>
      <c r="B38" s="194" t="s">
        <v>547</v>
      </c>
      <c r="C38" s="191" t="s">
        <v>323</v>
      </c>
      <c r="D38" s="192" t="s">
        <v>526</v>
      </c>
      <c r="E38" s="192">
        <v>1</v>
      </c>
      <c r="F38" s="39"/>
      <c r="G38" s="39"/>
      <c r="H38" s="39"/>
      <c r="I38" s="39"/>
      <c r="J38" s="39"/>
      <c r="K38" s="39"/>
      <c r="L38" s="39"/>
      <c r="M38" s="39"/>
      <c r="N38" s="39"/>
      <c r="O38" s="39"/>
      <c r="P38" s="39"/>
    </row>
    <row r="39" spans="1:16" s="41" customFormat="1" ht="11.25">
      <c r="A39" s="195">
        <v>23</v>
      </c>
      <c r="B39" s="194" t="s">
        <v>547</v>
      </c>
      <c r="C39" s="191" t="s">
        <v>324</v>
      </c>
      <c r="D39" s="192" t="s">
        <v>526</v>
      </c>
      <c r="E39" s="192">
        <v>2</v>
      </c>
      <c r="F39" s="39"/>
      <c r="G39" s="39"/>
      <c r="H39" s="39"/>
      <c r="I39" s="39"/>
      <c r="J39" s="39"/>
      <c r="K39" s="39"/>
      <c r="L39" s="39"/>
      <c r="M39" s="39"/>
      <c r="N39" s="39"/>
      <c r="O39" s="39"/>
      <c r="P39" s="39"/>
    </row>
    <row r="40" spans="1:16" s="41" customFormat="1" ht="11.25">
      <c r="A40" s="195">
        <v>24</v>
      </c>
      <c r="B40" s="194" t="s">
        <v>547</v>
      </c>
      <c r="C40" s="191" t="s">
        <v>325</v>
      </c>
      <c r="D40" s="192" t="s">
        <v>526</v>
      </c>
      <c r="E40" s="192">
        <v>2</v>
      </c>
      <c r="F40" s="39"/>
      <c r="G40" s="39"/>
      <c r="H40" s="39"/>
      <c r="I40" s="39"/>
      <c r="J40" s="39"/>
      <c r="K40" s="39"/>
      <c r="L40" s="39"/>
      <c r="M40" s="39"/>
      <c r="N40" s="39"/>
      <c r="O40" s="39"/>
      <c r="P40" s="39"/>
    </row>
    <row r="41" spans="1:16" s="41" customFormat="1" ht="11.25">
      <c r="A41" s="195">
        <v>25</v>
      </c>
      <c r="B41" s="194" t="s">
        <v>141</v>
      </c>
      <c r="C41" s="191" t="s">
        <v>326</v>
      </c>
      <c r="D41" s="192" t="s">
        <v>327</v>
      </c>
      <c r="E41" s="192">
        <v>110</v>
      </c>
      <c r="F41" s="39"/>
      <c r="G41" s="39"/>
      <c r="H41" s="39"/>
      <c r="I41" s="39"/>
      <c r="J41" s="39"/>
      <c r="K41" s="39"/>
      <c r="L41" s="39"/>
      <c r="M41" s="39"/>
      <c r="N41" s="39"/>
      <c r="O41" s="39"/>
      <c r="P41" s="39"/>
    </row>
    <row r="42" spans="1:16" s="41" customFormat="1" ht="11.25">
      <c r="A42" s="195">
        <v>26</v>
      </c>
      <c r="B42" s="194" t="s">
        <v>141</v>
      </c>
      <c r="C42" s="191" t="s">
        <v>328</v>
      </c>
      <c r="D42" s="192" t="s">
        <v>327</v>
      </c>
      <c r="E42" s="192">
        <v>30</v>
      </c>
      <c r="F42" s="39"/>
      <c r="G42" s="39"/>
      <c r="H42" s="39"/>
      <c r="I42" s="39"/>
      <c r="J42" s="39"/>
      <c r="K42" s="39"/>
      <c r="L42" s="39"/>
      <c r="M42" s="39"/>
      <c r="N42" s="39"/>
      <c r="O42" s="39"/>
      <c r="P42" s="39"/>
    </row>
    <row r="43" spans="1:16" s="41" customFormat="1" ht="11.25">
      <c r="A43" s="195">
        <v>27</v>
      </c>
      <c r="B43" s="194" t="s">
        <v>547</v>
      </c>
      <c r="C43" s="191" t="s">
        <v>329</v>
      </c>
      <c r="D43" s="192" t="s">
        <v>327</v>
      </c>
      <c r="E43" s="192">
        <v>25</v>
      </c>
      <c r="F43" s="39"/>
      <c r="G43" s="39"/>
      <c r="H43" s="39"/>
      <c r="I43" s="39"/>
      <c r="J43" s="39"/>
      <c r="K43" s="39"/>
      <c r="L43" s="39"/>
      <c r="M43" s="39"/>
      <c r="N43" s="39"/>
      <c r="O43" s="39"/>
      <c r="P43" s="39"/>
    </row>
    <row r="44" spans="1:16" s="41" customFormat="1" ht="11.25">
      <c r="A44" s="195">
        <v>28</v>
      </c>
      <c r="B44" s="194"/>
      <c r="C44" s="193" t="s">
        <v>330</v>
      </c>
      <c r="D44" s="192" t="s">
        <v>524</v>
      </c>
      <c r="E44" s="192">
        <v>1</v>
      </c>
      <c r="F44" s="39"/>
      <c r="G44" s="39"/>
      <c r="H44" s="39"/>
      <c r="I44" s="39"/>
      <c r="J44" s="39"/>
      <c r="K44" s="39"/>
      <c r="L44" s="39"/>
      <c r="M44" s="39"/>
      <c r="N44" s="39"/>
      <c r="O44" s="39"/>
      <c r="P44" s="39"/>
    </row>
    <row r="45" spans="1:16" s="41" customFormat="1" ht="12" thickBot="1">
      <c r="A45" s="293">
        <v>29</v>
      </c>
      <c r="B45" s="294" t="s">
        <v>547</v>
      </c>
      <c r="C45" s="295" t="s">
        <v>331</v>
      </c>
      <c r="D45" s="296" t="s">
        <v>524</v>
      </c>
      <c r="E45" s="296">
        <v>1</v>
      </c>
      <c r="F45" s="257"/>
      <c r="G45" s="257"/>
      <c r="H45" s="257"/>
      <c r="I45" s="257"/>
      <c r="J45" s="257"/>
      <c r="K45" s="257"/>
      <c r="L45" s="257"/>
      <c r="M45" s="257"/>
      <c r="N45" s="257"/>
      <c r="O45" s="257"/>
      <c r="P45" s="257"/>
    </row>
    <row r="46" spans="1:16" ht="15.75" customHeight="1" thickTop="1">
      <c r="A46" s="342" t="s">
        <v>676</v>
      </c>
      <c r="B46" s="343"/>
      <c r="C46" s="343"/>
      <c r="D46" s="343"/>
      <c r="E46" s="343"/>
      <c r="F46" s="343"/>
      <c r="G46" s="343"/>
      <c r="H46" s="343"/>
      <c r="I46" s="343"/>
      <c r="J46" s="344"/>
      <c r="K46" s="265"/>
      <c r="L46" s="266"/>
      <c r="M46" s="267"/>
      <c r="N46" s="267"/>
      <c r="O46" s="267"/>
      <c r="P46" s="267"/>
    </row>
    <row r="47" spans="1:16" ht="12.75">
      <c r="A47" s="153"/>
      <c r="B47" s="153"/>
      <c r="C47" s="153"/>
      <c r="D47" s="153"/>
      <c r="E47" s="153"/>
      <c r="F47" s="153"/>
      <c r="G47" s="153"/>
      <c r="H47" s="153"/>
      <c r="I47" s="153"/>
      <c r="J47" s="153"/>
      <c r="K47" s="153"/>
      <c r="L47" s="153"/>
      <c r="M47" s="155"/>
      <c r="N47" s="155"/>
      <c r="O47" s="155"/>
      <c r="P47" s="155"/>
    </row>
    <row r="48" spans="1:16" ht="12.75">
      <c r="A48" s="31"/>
      <c r="B48" s="43"/>
      <c r="C48" s="30" t="s">
        <v>509</v>
      </c>
      <c r="D48" s="348" t="s">
        <v>510</v>
      </c>
      <c r="E48" s="348"/>
      <c r="F48" s="348"/>
      <c r="G48" s="348"/>
      <c r="H48" s="348"/>
      <c r="I48" s="348"/>
      <c r="J48" s="348"/>
      <c r="K48" s="348"/>
      <c r="L48" s="348"/>
      <c r="M48" s="43"/>
      <c r="N48" s="349"/>
      <c r="O48" s="349"/>
      <c r="P48" s="349"/>
    </row>
    <row r="49" spans="1:16" ht="12.75">
      <c r="A49" s="31"/>
      <c r="B49" s="43"/>
      <c r="C49" s="30"/>
      <c r="D49" s="348" t="s">
        <v>511</v>
      </c>
      <c r="E49" s="348"/>
      <c r="F49" s="348"/>
      <c r="G49" s="348"/>
      <c r="H49" s="348"/>
      <c r="I49" s="348"/>
      <c r="J49" s="348"/>
      <c r="K49" s="348"/>
      <c r="L49" s="348"/>
      <c r="M49" s="43"/>
      <c r="N49" s="348"/>
      <c r="O49" s="348"/>
      <c r="P49" s="348"/>
    </row>
    <row r="50" spans="1:16" ht="5.25" customHeight="1">
      <c r="A50" s="31"/>
      <c r="B50" s="43"/>
      <c r="C50" s="30"/>
      <c r="D50" s="43"/>
      <c r="E50" s="43"/>
      <c r="F50" s="43"/>
      <c r="G50" s="43"/>
      <c r="H50" s="43"/>
      <c r="I50" s="43"/>
      <c r="J50" s="43"/>
      <c r="K50" s="43"/>
      <c r="L50" s="43"/>
      <c r="M50" s="43"/>
      <c r="N50" s="43"/>
      <c r="O50" s="43"/>
      <c r="P50" s="43"/>
    </row>
    <row r="51" spans="1:16" ht="5.25" customHeight="1">
      <c r="A51" s="31"/>
      <c r="B51" s="43"/>
      <c r="C51" s="30"/>
      <c r="D51" s="43"/>
      <c r="E51" s="43"/>
      <c r="F51" s="43"/>
      <c r="G51" s="43"/>
      <c r="H51" s="43"/>
      <c r="I51" s="43"/>
      <c r="J51" s="43"/>
      <c r="K51" s="43"/>
      <c r="L51" s="43"/>
      <c r="M51" s="43"/>
      <c r="N51" s="43"/>
      <c r="O51" s="43"/>
      <c r="P51" s="43"/>
    </row>
    <row r="52" spans="1:16" ht="12.75">
      <c r="A52" s="31"/>
      <c r="B52" s="43"/>
      <c r="C52" s="30" t="s">
        <v>519</v>
      </c>
      <c r="D52" s="348" t="s">
        <v>510</v>
      </c>
      <c r="E52" s="348"/>
      <c r="F52" s="348"/>
      <c r="G52" s="348"/>
      <c r="H52" s="348"/>
      <c r="I52" s="348"/>
      <c r="J52" s="348"/>
      <c r="K52" s="348"/>
      <c r="L52" s="348"/>
      <c r="M52" s="43"/>
      <c r="N52" s="349"/>
      <c r="O52" s="349"/>
      <c r="P52" s="349"/>
    </row>
    <row r="53" spans="1:16" ht="12.75">
      <c r="A53" s="31"/>
      <c r="B53" s="43"/>
      <c r="C53" s="30"/>
      <c r="D53" s="348" t="s">
        <v>511</v>
      </c>
      <c r="E53" s="348"/>
      <c r="F53" s="348"/>
      <c r="G53" s="348"/>
      <c r="H53" s="348"/>
      <c r="I53" s="348"/>
      <c r="J53" s="348"/>
      <c r="K53" s="348"/>
      <c r="L53" s="348"/>
      <c r="M53" s="43"/>
      <c r="N53" s="348"/>
      <c r="O53" s="348"/>
      <c r="P53" s="348"/>
    </row>
    <row r="133" ht="12.75">
      <c r="B133" s="34" t="s">
        <v>455</v>
      </c>
    </row>
  </sheetData>
  <sheetProtection/>
  <mergeCells count="48">
    <mergeCell ref="D48:F48"/>
    <mergeCell ref="G48:L48"/>
    <mergeCell ref="N48:P48"/>
    <mergeCell ref="A1:P1"/>
    <mergeCell ref="A2:P2"/>
    <mergeCell ref="A3:P3"/>
    <mergeCell ref="A4:B4"/>
    <mergeCell ref="C4:O4"/>
    <mergeCell ref="A5:B5"/>
    <mergeCell ref="C5:O5"/>
    <mergeCell ref="D53:F53"/>
    <mergeCell ref="G53:L53"/>
    <mergeCell ref="N53:P53"/>
    <mergeCell ref="D49:F49"/>
    <mergeCell ref="G49:L49"/>
    <mergeCell ref="N49:P49"/>
    <mergeCell ref="D52:F52"/>
    <mergeCell ref="G52:L52"/>
    <mergeCell ref="N52:P52"/>
    <mergeCell ref="A6:B6"/>
    <mergeCell ref="C6:O6"/>
    <mergeCell ref="A7:B7"/>
    <mergeCell ref="C7:O7"/>
    <mergeCell ref="A8:B8"/>
    <mergeCell ref="C8:O8"/>
    <mergeCell ref="A9:K9"/>
    <mergeCell ref="A10:F10"/>
    <mergeCell ref="G10:H10"/>
    <mergeCell ref="I10:J10"/>
    <mergeCell ref="L10:M10"/>
    <mergeCell ref="N10:O10"/>
    <mergeCell ref="G11:H11"/>
    <mergeCell ref="I11:J11"/>
    <mergeCell ref="L11:M11"/>
    <mergeCell ref="N11:O11"/>
    <mergeCell ref="A12:E12"/>
    <mergeCell ref="H12:I12"/>
    <mergeCell ref="M12:N12"/>
    <mergeCell ref="A46:J46"/>
    <mergeCell ref="O13:P13"/>
    <mergeCell ref="A14:A15"/>
    <mergeCell ref="B14:B15"/>
    <mergeCell ref="C14:C15"/>
    <mergeCell ref="D14:D15"/>
    <mergeCell ref="E14:E15"/>
    <mergeCell ref="F14:K14"/>
    <mergeCell ref="L14:P14"/>
    <mergeCell ref="A16:P16"/>
  </mergeCells>
  <printOptions horizontalCentered="1"/>
  <pageMargins left="0" right="0" top="0.7480314960629921" bottom="0.3937007874015748" header="0.31496062992125984" footer="0.3149606299212598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indexed="27"/>
  </sheetPr>
  <dimension ref="A1:P130"/>
  <sheetViews>
    <sheetView view="pageBreakPreview" zoomScale="115" zoomScaleSheetLayoutView="115" zoomScalePageLayoutView="0" workbookViewId="0" topLeftCell="A19">
      <selection activeCell="K36" sqref="K36"/>
    </sheetView>
  </sheetViews>
  <sheetFormatPr defaultColWidth="9.28125" defaultRowHeight="12.75"/>
  <cols>
    <col min="1" max="1" width="3.421875" style="35" customWidth="1"/>
    <col min="2" max="2" width="7.7109375" style="34" customWidth="1"/>
    <col min="3" max="3" width="35.28125" style="33" customWidth="1"/>
    <col min="4" max="4" width="6.421875" style="32" customWidth="1"/>
    <col min="5" max="5" width="8.140625" style="32" customWidth="1"/>
    <col min="6" max="6" width="5.28125" style="34" customWidth="1"/>
    <col min="7" max="7" width="4.7109375" style="34" customWidth="1"/>
    <col min="8" max="8" width="7.28125" style="34" customWidth="1"/>
    <col min="9" max="9" width="7.57421875" style="34" customWidth="1"/>
    <col min="10" max="10" width="6.28125" style="34" customWidth="1"/>
    <col min="11" max="11" width="9.00390625" style="34" customWidth="1"/>
    <col min="12" max="12" width="11.28125" style="34" customWidth="1"/>
    <col min="13" max="13" width="10.28125" style="34" customWidth="1"/>
    <col min="14" max="14" width="11.57421875" style="34" customWidth="1"/>
    <col min="15" max="15" width="9.421875" style="34" customWidth="1"/>
    <col min="16" max="16" width="11.421875" style="34" customWidth="1"/>
    <col min="17" max="16384" width="9.28125" style="42" customWidth="1"/>
  </cols>
  <sheetData>
    <row r="1" spans="1:16" s="41" customFormat="1" ht="13.5" customHeight="1">
      <c r="A1" s="362"/>
      <c r="B1" s="362"/>
      <c r="C1" s="363"/>
      <c r="D1" s="362"/>
      <c r="E1" s="362"/>
      <c r="F1" s="362"/>
      <c r="G1" s="362"/>
      <c r="H1" s="362"/>
      <c r="I1" s="362"/>
      <c r="J1" s="362"/>
      <c r="K1" s="362"/>
      <c r="L1" s="362"/>
      <c r="M1" s="362"/>
      <c r="N1" s="362"/>
      <c r="O1" s="362"/>
      <c r="P1" s="362"/>
    </row>
    <row r="2" spans="1:16" s="41" customFormat="1" ht="13.5" customHeight="1">
      <c r="A2" s="362" t="s">
        <v>661</v>
      </c>
      <c r="B2" s="362"/>
      <c r="C2" s="363"/>
      <c r="D2" s="362"/>
      <c r="E2" s="362"/>
      <c r="F2" s="362"/>
      <c r="G2" s="362"/>
      <c r="H2" s="362"/>
      <c r="I2" s="362"/>
      <c r="J2" s="362"/>
      <c r="K2" s="362"/>
      <c r="L2" s="362"/>
      <c r="M2" s="362"/>
      <c r="N2" s="362"/>
      <c r="O2" s="362"/>
      <c r="P2" s="362"/>
    </row>
    <row r="3" spans="1:16" s="41" customFormat="1" ht="13.5" customHeight="1">
      <c r="A3" s="341" t="s">
        <v>668</v>
      </c>
      <c r="B3" s="341"/>
      <c r="C3" s="341"/>
      <c r="D3" s="341"/>
      <c r="E3" s="341"/>
      <c r="F3" s="341"/>
      <c r="G3" s="341"/>
      <c r="H3" s="341"/>
      <c r="I3" s="341"/>
      <c r="J3" s="341"/>
      <c r="K3" s="341"/>
      <c r="L3" s="341"/>
      <c r="M3" s="341"/>
      <c r="N3" s="341"/>
      <c r="O3" s="341"/>
      <c r="P3" s="341"/>
    </row>
    <row r="4" spans="1:15" s="239" customFormat="1" ht="15.75" customHeight="1">
      <c r="A4" s="340" t="s">
        <v>621</v>
      </c>
      <c r="B4" s="340"/>
      <c r="C4" s="317" t="s">
        <v>638</v>
      </c>
      <c r="D4" s="317"/>
      <c r="E4" s="317"/>
      <c r="F4" s="317"/>
      <c r="G4" s="317"/>
      <c r="H4" s="317"/>
      <c r="I4" s="317"/>
      <c r="J4" s="317"/>
      <c r="K4" s="317"/>
      <c r="L4" s="317"/>
      <c r="M4" s="317"/>
      <c r="N4" s="317"/>
      <c r="O4" s="317"/>
    </row>
    <row r="5" spans="1:15" s="239" customFormat="1" ht="15.75" customHeight="1">
      <c r="A5" s="364"/>
      <c r="B5" s="364"/>
      <c r="C5" s="317" t="s">
        <v>622</v>
      </c>
      <c r="D5" s="317"/>
      <c r="E5" s="317"/>
      <c r="F5" s="317"/>
      <c r="G5" s="317"/>
      <c r="H5" s="317"/>
      <c r="I5" s="317"/>
      <c r="J5" s="317"/>
      <c r="K5" s="317"/>
      <c r="L5" s="317"/>
      <c r="M5" s="317"/>
      <c r="N5" s="317"/>
      <c r="O5" s="317"/>
    </row>
    <row r="6" spans="1:15" s="239" customFormat="1" ht="15.75" customHeight="1">
      <c r="A6" s="340" t="s">
        <v>623</v>
      </c>
      <c r="B6" s="340"/>
      <c r="C6" s="317" t="s">
        <v>639</v>
      </c>
      <c r="D6" s="317"/>
      <c r="E6" s="317"/>
      <c r="F6" s="317"/>
      <c r="G6" s="317"/>
      <c r="H6" s="317"/>
      <c r="I6" s="317"/>
      <c r="J6" s="317"/>
      <c r="K6" s="317"/>
      <c r="L6" s="317"/>
      <c r="M6" s="317"/>
      <c r="N6" s="317"/>
      <c r="O6" s="317"/>
    </row>
    <row r="7" spans="1:15" s="239" customFormat="1" ht="15.75" customHeight="1">
      <c r="A7" s="340" t="s">
        <v>624</v>
      </c>
      <c r="B7" s="340"/>
      <c r="C7" s="317" t="s">
        <v>625</v>
      </c>
      <c r="D7" s="317"/>
      <c r="E7" s="317"/>
      <c r="F7" s="317"/>
      <c r="G7" s="317"/>
      <c r="H7" s="317"/>
      <c r="I7" s="317"/>
      <c r="J7" s="317"/>
      <c r="K7" s="317"/>
      <c r="L7" s="317"/>
      <c r="M7" s="317"/>
      <c r="N7" s="317"/>
      <c r="O7" s="317"/>
    </row>
    <row r="8" spans="1:15" s="240" customFormat="1" ht="15.75" customHeight="1">
      <c r="A8" s="345" t="s">
        <v>626</v>
      </c>
      <c r="B8" s="345"/>
      <c r="C8" s="317" t="s">
        <v>675</v>
      </c>
      <c r="D8" s="317"/>
      <c r="E8" s="317"/>
      <c r="F8" s="317"/>
      <c r="G8" s="317"/>
      <c r="H8" s="317"/>
      <c r="I8" s="317"/>
      <c r="J8" s="317"/>
      <c r="K8" s="317"/>
      <c r="L8" s="317"/>
      <c r="M8" s="317"/>
      <c r="N8" s="317"/>
      <c r="O8" s="317"/>
    </row>
    <row r="9" spans="1:14" s="240" customFormat="1" ht="14.25">
      <c r="A9" s="361"/>
      <c r="B9" s="361"/>
      <c r="C9" s="361"/>
      <c r="D9" s="361"/>
      <c r="E9" s="361"/>
      <c r="F9" s="361"/>
      <c r="G9" s="361"/>
      <c r="H9" s="361"/>
      <c r="I9" s="361"/>
      <c r="J9" s="361"/>
      <c r="K9" s="361"/>
      <c r="L9" s="241"/>
      <c r="M9" s="241"/>
      <c r="N9" s="239"/>
    </row>
    <row r="10" spans="1:16" s="240" customFormat="1" ht="12.75">
      <c r="A10" s="346"/>
      <c r="B10" s="346"/>
      <c r="C10" s="346"/>
      <c r="D10" s="346"/>
      <c r="E10" s="346"/>
      <c r="F10" s="346"/>
      <c r="G10" s="338"/>
      <c r="H10" s="338"/>
      <c r="I10" s="338"/>
      <c r="J10" s="338"/>
      <c r="K10" s="242"/>
      <c r="L10" s="339" t="s">
        <v>514</v>
      </c>
      <c r="M10" s="339"/>
      <c r="N10" s="339">
        <f>P410</f>
        <v>0</v>
      </c>
      <c r="O10" s="339"/>
      <c r="P10" s="245" t="s">
        <v>627</v>
      </c>
    </row>
    <row r="11" spans="1:16" s="240" customFormat="1" ht="12.75">
      <c r="A11" s="243"/>
      <c r="B11" s="243"/>
      <c r="C11" s="243"/>
      <c r="D11" s="243"/>
      <c r="E11" s="243"/>
      <c r="F11" s="244"/>
      <c r="G11" s="338"/>
      <c r="H11" s="338"/>
      <c r="I11" s="338"/>
      <c r="J11" s="338"/>
      <c r="K11" s="242"/>
      <c r="L11" s="339" t="s">
        <v>515</v>
      </c>
      <c r="M11" s="339"/>
      <c r="N11" s="339">
        <f>L408</f>
        <v>0</v>
      </c>
      <c r="O11" s="339"/>
      <c r="P11" s="245" t="s">
        <v>628</v>
      </c>
    </row>
    <row r="12" spans="1:16" s="240" customFormat="1" ht="14.25">
      <c r="A12" s="346"/>
      <c r="B12" s="346"/>
      <c r="C12" s="346"/>
      <c r="D12" s="346"/>
      <c r="E12" s="346"/>
      <c r="F12" s="244"/>
      <c r="G12" s="243"/>
      <c r="H12" s="347"/>
      <c r="I12" s="347"/>
      <c r="J12" s="241"/>
      <c r="K12" s="241"/>
      <c r="L12" s="243"/>
      <c r="M12" s="347" t="s">
        <v>513</v>
      </c>
      <c r="N12" s="347"/>
      <c r="O12" s="241"/>
      <c r="P12" s="243"/>
    </row>
    <row r="13" spans="1:16" s="41" customFormat="1" ht="14.25">
      <c r="A13" s="258"/>
      <c r="B13" s="259"/>
      <c r="C13" s="260"/>
      <c r="D13" s="261"/>
      <c r="E13" s="261"/>
      <c r="F13" s="259"/>
      <c r="G13" s="259"/>
      <c r="H13" s="259"/>
      <c r="I13" s="259"/>
      <c r="J13" s="259"/>
      <c r="K13" s="259"/>
      <c r="L13" s="259"/>
      <c r="M13" s="259"/>
      <c r="N13" s="259"/>
      <c r="O13" s="354"/>
      <c r="P13" s="354"/>
    </row>
    <row r="14" spans="1:16" s="249" customFormat="1" ht="12">
      <c r="A14" s="355" t="s">
        <v>497</v>
      </c>
      <c r="B14" s="355" t="s">
        <v>498</v>
      </c>
      <c r="C14" s="356" t="s">
        <v>646</v>
      </c>
      <c r="D14" s="358" t="s">
        <v>499</v>
      </c>
      <c r="E14" s="358" t="s">
        <v>500</v>
      </c>
      <c r="F14" s="359" t="s">
        <v>501</v>
      </c>
      <c r="G14" s="359"/>
      <c r="H14" s="359"/>
      <c r="I14" s="359"/>
      <c r="J14" s="359"/>
      <c r="K14" s="359"/>
      <c r="L14" s="360" t="s">
        <v>502</v>
      </c>
      <c r="M14" s="360"/>
      <c r="N14" s="360"/>
      <c r="O14" s="360"/>
      <c r="P14" s="360"/>
    </row>
    <row r="15" spans="1:16" s="250" customFormat="1" ht="81.75" customHeight="1">
      <c r="A15" s="355"/>
      <c r="B15" s="355"/>
      <c r="C15" s="357"/>
      <c r="D15" s="358"/>
      <c r="E15" s="358"/>
      <c r="F15" s="262" t="s">
        <v>503</v>
      </c>
      <c r="G15" s="262" t="s">
        <v>140</v>
      </c>
      <c r="H15" s="262" t="s">
        <v>533</v>
      </c>
      <c r="I15" s="262" t="s">
        <v>649</v>
      </c>
      <c r="J15" s="262" t="s">
        <v>535</v>
      </c>
      <c r="K15" s="262" t="s">
        <v>536</v>
      </c>
      <c r="L15" s="262" t="s">
        <v>504</v>
      </c>
      <c r="M15" s="262" t="s">
        <v>533</v>
      </c>
      <c r="N15" s="262" t="s">
        <v>649</v>
      </c>
      <c r="O15" s="262" t="s">
        <v>535</v>
      </c>
      <c r="P15" s="262" t="s">
        <v>537</v>
      </c>
    </row>
    <row r="16" spans="1:16" s="36" customFormat="1" ht="12">
      <c r="A16" s="408"/>
      <c r="B16" s="409"/>
      <c r="C16" s="409"/>
      <c r="D16" s="410"/>
      <c r="E16" s="410"/>
      <c r="F16" s="409"/>
      <c r="G16" s="409"/>
      <c r="H16" s="409"/>
      <c r="I16" s="409"/>
      <c r="J16" s="409"/>
      <c r="K16" s="409"/>
      <c r="L16" s="409"/>
      <c r="M16" s="409"/>
      <c r="N16" s="409"/>
      <c r="O16" s="409"/>
      <c r="P16" s="411"/>
    </row>
    <row r="17" spans="1:16" s="36" customFormat="1" ht="12">
      <c r="A17" s="65">
        <v>1</v>
      </c>
      <c r="B17" s="64" t="s">
        <v>522</v>
      </c>
      <c r="C17" s="229" t="s">
        <v>236</v>
      </c>
      <c r="D17" s="51" t="s">
        <v>526</v>
      </c>
      <c r="E17" s="230">
        <v>3</v>
      </c>
      <c r="F17" s="49"/>
      <c r="G17" s="66"/>
      <c r="H17" s="66"/>
      <c r="I17" s="210"/>
      <c r="J17" s="210"/>
      <c r="K17" s="48"/>
      <c r="L17" s="48"/>
      <c r="M17" s="48"/>
      <c r="N17" s="48"/>
      <c r="O17" s="48"/>
      <c r="P17" s="48"/>
    </row>
    <row r="18" spans="1:16" s="41" customFormat="1" ht="11.25">
      <c r="A18" s="63">
        <v>2</v>
      </c>
      <c r="B18" s="64" t="s">
        <v>522</v>
      </c>
      <c r="C18" s="231" t="s">
        <v>237</v>
      </c>
      <c r="D18" s="51" t="s">
        <v>526</v>
      </c>
      <c r="E18" s="51">
        <v>3</v>
      </c>
      <c r="F18" s="49"/>
      <c r="G18" s="66"/>
      <c r="H18" s="66"/>
      <c r="I18" s="210"/>
      <c r="J18" s="210"/>
      <c r="K18" s="48"/>
      <c r="L18" s="48"/>
      <c r="M18" s="48"/>
      <c r="N18" s="48"/>
      <c r="O18" s="48"/>
      <c r="P18" s="48"/>
    </row>
    <row r="19" spans="1:16" s="41" customFormat="1" ht="11.25">
      <c r="A19" s="65">
        <v>3</v>
      </c>
      <c r="B19" s="64" t="s">
        <v>522</v>
      </c>
      <c r="C19" s="229" t="s">
        <v>239</v>
      </c>
      <c r="D19" s="51" t="s">
        <v>525</v>
      </c>
      <c r="E19" s="230">
        <v>120</v>
      </c>
      <c r="F19" s="49"/>
      <c r="G19" s="66"/>
      <c r="H19" s="66"/>
      <c r="I19" s="210"/>
      <c r="J19" s="210"/>
      <c r="K19" s="48"/>
      <c r="L19" s="48"/>
      <c r="M19" s="48"/>
      <c r="N19" s="48"/>
      <c r="O19" s="48"/>
      <c r="P19" s="48"/>
    </row>
    <row r="20" spans="1:16" s="41" customFormat="1" ht="22.5">
      <c r="A20" s="63">
        <v>4</v>
      </c>
      <c r="B20" s="64" t="s">
        <v>522</v>
      </c>
      <c r="C20" s="231" t="s">
        <v>240</v>
      </c>
      <c r="D20" s="51" t="s">
        <v>525</v>
      </c>
      <c r="E20" s="51">
        <v>120</v>
      </c>
      <c r="F20" s="49"/>
      <c r="G20" s="66"/>
      <c r="H20" s="66"/>
      <c r="I20" s="210"/>
      <c r="J20" s="210"/>
      <c r="K20" s="48"/>
      <c r="L20" s="48"/>
      <c r="M20" s="48"/>
      <c r="N20" s="48"/>
      <c r="O20" s="48"/>
      <c r="P20" s="48"/>
    </row>
    <row r="21" spans="1:16" s="41" customFormat="1" ht="11.25">
      <c r="A21" s="65">
        <v>5</v>
      </c>
      <c r="B21" s="64" t="s">
        <v>522</v>
      </c>
      <c r="C21" s="229" t="s">
        <v>241</v>
      </c>
      <c r="D21" s="51" t="s">
        <v>525</v>
      </c>
      <c r="E21" s="230">
        <v>95</v>
      </c>
      <c r="F21" s="49"/>
      <c r="G21" s="66"/>
      <c r="H21" s="66"/>
      <c r="I21" s="210"/>
      <c r="J21" s="210"/>
      <c r="K21" s="48"/>
      <c r="L21" s="48"/>
      <c r="M21" s="48"/>
      <c r="N21" s="48"/>
      <c r="O21" s="48"/>
      <c r="P21" s="48"/>
    </row>
    <row r="22" spans="1:16" s="41" customFormat="1" ht="22.5">
      <c r="A22" s="63">
        <v>6</v>
      </c>
      <c r="B22" s="64" t="s">
        <v>522</v>
      </c>
      <c r="C22" s="231" t="s">
        <v>390</v>
      </c>
      <c r="D22" s="51" t="s">
        <v>525</v>
      </c>
      <c r="E22" s="51">
        <v>95</v>
      </c>
      <c r="F22" s="49"/>
      <c r="G22" s="66"/>
      <c r="H22" s="66"/>
      <c r="I22" s="210"/>
      <c r="J22" s="210"/>
      <c r="K22" s="48"/>
      <c r="L22" s="48"/>
      <c r="M22" s="48"/>
      <c r="N22" s="48"/>
      <c r="O22" s="48"/>
      <c r="P22" s="48"/>
    </row>
    <row r="23" spans="1:16" s="41" customFormat="1" ht="11.25">
      <c r="A23" s="65">
        <v>7</v>
      </c>
      <c r="B23" s="64" t="s">
        <v>522</v>
      </c>
      <c r="C23" s="231" t="s">
        <v>391</v>
      </c>
      <c r="D23" s="51" t="s">
        <v>526</v>
      </c>
      <c r="E23" s="51">
        <v>6</v>
      </c>
      <c r="F23" s="49"/>
      <c r="G23" s="66"/>
      <c r="H23" s="66"/>
      <c r="I23" s="210"/>
      <c r="J23" s="210"/>
      <c r="K23" s="48"/>
      <c r="L23" s="48"/>
      <c r="M23" s="48"/>
      <c r="N23" s="48"/>
      <c r="O23" s="48"/>
      <c r="P23" s="48"/>
    </row>
    <row r="24" spans="1:16" s="41" customFormat="1" ht="11.25">
      <c r="A24" s="63">
        <v>8</v>
      </c>
      <c r="B24" s="64" t="s">
        <v>522</v>
      </c>
      <c r="C24" s="231" t="s">
        <v>238</v>
      </c>
      <c r="D24" s="51" t="s">
        <v>526</v>
      </c>
      <c r="E24" s="51">
        <v>6</v>
      </c>
      <c r="F24" s="49"/>
      <c r="G24" s="66"/>
      <c r="H24" s="66"/>
      <c r="I24" s="210"/>
      <c r="J24" s="210"/>
      <c r="K24" s="48"/>
      <c r="L24" s="48"/>
      <c r="M24" s="48"/>
      <c r="N24" s="48"/>
      <c r="O24" s="48"/>
      <c r="P24" s="48"/>
    </row>
    <row r="25" spans="1:16" s="41" customFormat="1" ht="11.25">
      <c r="A25" s="65">
        <v>9</v>
      </c>
      <c r="B25" s="64" t="s">
        <v>522</v>
      </c>
      <c r="C25" s="231" t="s">
        <v>392</v>
      </c>
      <c r="D25" s="51" t="s">
        <v>526</v>
      </c>
      <c r="E25" s="51">
        <f>E18+E23</f>
        <v>9</v>
      </c>
      <c r="F25" s="49"/>
      <c r="G25" s="66"/>
      <c r="H25" s="66"/>
      <c r="I25" s="210"/>
      <c r="J25" s="210"/>
      <c r="K25" s="48"/>
      <c r="L25" s="48"/>
      <c r="M25" s="48"/>
      <c r="N25" s="48"/>
      <c r="O25" s="48"/>
      <c r="P25" s="48"/>
    </row>
    <row r="26" spans="1:16" s="41" customFormat="1" ht="11.25">
      <c r="A26" s="63">
        <v>10</v>
      </c>
      <c r="B26" s="64" t="s">
        <v>522</v>
      </c>
      <c r="C26" s="232" t="s">
        <v>242</v>
      </c>
      <c r="D26" s="51" t="s">
        <v>524</v>
      </c>
      <c r="E26" s="51">
        <v>1</v>
      </c>
      <c r="F26" s="49"/>
      <c r="G26" s="66"/>
      <c r="H26" s="66"/>
      <c r="I26" s="210"/>
      <c r="J26" s="210"/>
      <c r="K26" s="48"/>
      <c r="L26" s="48"/>
      <c r="M26" s="48"/>
      <c r="N26" s="48"/>
      <c r="O26" s="48"/>
      <c r="P26" s="48"/>
    </row>
    <row r="27" spans="1:16" s="41" customFormat="1" ht="11.25">
      <c r="A27" s="65">
        <v>11</v>
      </c>
      <c r="B27" s="64" t="s">
        <v>522</v>
      </c>
      <c r="C27" s="232" t="s">
        <v>243</v>
      </c>
      <c r="D27" s="51" t="s">
        <v>524</v>
      </c>
      <c r="E27" s="51">
        <v>1</v>
      </c>
      <c r="F27" s="49"/>
      <c r="G27" s="66"/>
      <c r="H27" s="66"/>
      <c r="I27" s="210"/>
      <c r="J27" s="210"/>
      <c r="K27" s="48"/>
      <c r="L27" s="48"/>
      <c r="M27" s="48"/>
      <c r="N27" s="48"/>
      <c r="O27" s="48"/>
      <c r="P27" s="48"/>
    </row>
    <row r="28" spans="1:16" s="41" customFormat="1" ht="33.75">
      <c r="A28" s="63">
        <v>12</v>
      </c>
      <c r="B28" s="64" t="s">
        <v>522</v>
      </c>
      <c r="C28" s="233" t="s">
        <v>244</v>
      </c>
      <c r="D28" s="51" t="s">
        <v>524</v>
      </c>
      <c r="E28" s="230">
        <v>1</v>
      </c>
      <c r="F28" s="49"/>
      <c r="G28" s="66"/>
      <c r="H28" s="66"/>
      <c r="I28" s="210"/>
      <c r="J28" s="210"/>
      <c r="K28" s="48"/>
      <c r="L28" s="48"/>
      <c r="M28" s="48"/>
      <c r="N28" s="48"/>
      <c r="O28" s="48"/>
      <c r="P28" s="48"/>
    </row>
    <row r="29" spans="1:16" s="41" customFormat="1" ht="11.25">
      <c r="A29" s="65">
        <v>13</v>
      </c>
      <c r="B29" s="64" t="s">
        <v>522</v>
      </c>
      <c r="C29" s="229" t="s">
        <v>2</v>
      </c>
      <c r="D29" s="51" t="s">
        <v>524</v>
      </c>
      <c r="E29" s="230">
        <v>1</v>
      </c>
      <c r="F29" s="49"/>
      <c r="G29" s="66"/>
      <c r="H29" s="66"/>
      <c r="I29" s="210"/>
      <c r="J29" s="210"/>
      <c r="K29" s="48"/>
      <c r="L29" s="48"/>
      <c r="M29" s="48"/>
      <c r="N29" s="48"/>
      <c r="O29" s="48"/>
      <c r="P29" s="48"/>
    </row>
    <row r="30" spans="1:16" s="41" customFormat="1" ht="11.25">
      <c r="A30" s="63">
        <v>14</v>
      </c>
      <c r="B30" s="64" t="s">
        <v>522</v>
      </c>
      <c r="C30" s="229" t="s">
        <v>393</v>
      </c>
      <c r="D30" s="51" t="s">
        <v>524</v>
      </c>
      <c r="E30" s="230">
        <v>1</v>
      </c>
      <c r="F30" s="49"/>
      <c r="G30" s="66"/>
      <c r="H30" s="66"/>
      <c r="I30" s="210"/>
      <c r="J30" s="210"/>
      <c r="K30" s="48"/>
      <c r="L30" s="48"/>
      <c r="M30" s="48"/>
      <c r="N30" s="48"/>
      <c r="O30" s="48"/>
      <c r="P30" s="48"/>
    </row>
    <row r="31" spans="1:16" s="41" customFormat="1" ht="11.25">
      <c r="A31" s="65">
        <v>15</v>
      </c>
      <c r="B31" s="64" t="s">
        <v>522</v>
      </c>
      <c r="C31" s="229" t="s">
        <v>235</v>
      </c>
      <c r="D31" s="51" t="s">
        <v>524</v>
      </c>
      <c r="E31" s="230">
        <v>1</v>
      </c>
      <c r="F31" s="49"/>
      <c r="G31" s="66"/>
      <c r="H31" s="66"/>
      <c r="I31" s="210"/>
      <c r="J31" s="210"/>
      <c r="K31" s="48"/>
      <c r="L31" s="48"/>
      <c r="M31" s="48"/>
      <c r="N31" s="48"/>
      <c r="O31" s="48"/>
      <c r="P31" s="48"/>
    </row>
    <row r="32" spans="1:16" s="41" customFormat="1" ht="11.25">
      <c r="A32" s="63">
        <v>16</v>
      </c>
      <c r="B32" s="64" t="s">
        <v>522</v>
      </c>
      <c r="C32" s="229" t="s">
        <v>245</v>
      </c>
      <c r="D32" s="51" t="s">
        <v>524</v>
      </c>
      <c r="E32" s="230">
        <v>1</v>
      </c>
      <c r="F32" s="49"/>
      <c r="G32" s="66"/>
      <c r="H32" s="66"/>
      <c r="I32" s="210"/>
      <c r="J32" s="210"/>
      <c r="K32" s="48"/>
      <c r="L32" s="48"/>
      <c r="M32" s="48"/>
      <c r="N32" s="48"/>
      <c r="O32" s="48"/>
      <c r="P32" s="48"/>
    </row>
    <row r="33" spans="1:16" s="41" customFormat="1" ht="11.25">
      <c r="A33" s="65">
        <v>17</v>
      </c>
      <c r="B33" s="64" t="s">
        <v>522</v>
      </c>
      <c r="C33" s="229" t="s">
        <v>558</v>
      </c>
      <c r="D33" s="51" t="s">
        <v>524</v>
      </c>
      <c r="E33" s="230">
        <v>1</v>
      </c>
      <c r="F33" s="49"/>
      <c r="G33" s="66"/>
      <c r="H33" s="66"/>
      <c r="I33" s="210"/>
      <c r="J33" s="210"/>
      <c r="K33" s="48"/>
      <c r="L33" s="48"/>
      <c r="M33" s="48"/>
      <c r="N33" s="48"/>
      <c r="O33" s="48"/>
      <c r="P33" s="48"/>
    </row>
    <row r="34" spans="1:16" s="41" customFormat="1" ht="11.25">
      <c r="A34" s="63">
        <v>18</v>
      </c>
      <c r="B34" s="64" t="s">
        <v>522</v>
      </c>
      <c r="C34" s="229" t="s">
        <v>246</v>
      </c>
      <c r="D34" s="51" t="s">
        <v>524</v>
      </c>
      <c r="E34" s="230">
        <v>1</v>
      </c>
      <c r="F34" s="49"/>
      <c r="G34" s="66"/>
      <c r="H34" s="66"/>
      <c r="I34" s="210"/>
      <c r="J34" s="210"/>
      <c r="K34" s="48"/>
      <c r="L34" s="48"/>
      <c r="M34" s="48"/>
      <c r="N34" s="48"/>
      <c r="O34" s="48"/>
      <c r="P34" s="48"/>
    </row>
    <row r="35" spans="1:16" s="41" customFormat="1" ht="11.25">
      <c r="A35" s="65">
        <v>21</v>
      </c>
      <c r="B35" s="64" t="s">
        <v>522</v>
      </c>
      <c r="C35" s="201" t="s">
        <v>237</v>
      </c>
      <c r="D35" s="86" t="s">
        <v>487</v>
      </c>
      <c r="E35" s="202">
        <v>3</v>
      </c>
      <c r="F35" s="49"/>
      <c r="G35" s="66"/>
      <c r="H35" s="66"/>
      <c r="I35" s="210"/>
      <c r="J35" s="210"/>
      <c r="K35" s="48"/>
      <c r="L35" s="48"/>
      <c r="M35" s="48"/>
      <c r="N35" s="48"/>
      <c r="O35" s="48"/>
      <c r="P35" s="48"/>
    </row>
    <row r="36" spans="1:16" s="41" customFormat="1" ht="11.25">
      <c r="A36" s="63">
        <v>22</v>
      </c>
      <c r="B36" s="64" t="s">
        <v>522</v>
      </c>
      <c r="C36" s="201" t="s">
        <v>394</v>
      </c>
      <c r="D36" s="86" t="s">
        <v>487</v>
      </c>
      <c r="E36" s="202">
        <v>6</v>
      </c>
      <c r="F36" s="49"/>
      <c r="G36" s="66"/>
      <c r="H36" s="66"/>
      <c r="I36" s="210"/>
      <c r="J36" s="210"/>
      <c r="K36" s="48"/>
      <c r="L36" s="48"/>
      <c r="M36" s="48"/>
      <c r="N36" s="48"/>
      <c r="O36" s="48"/>
      <c r="P36" s="48"/>
    </row>
    <row r="37" spans="1:16" s="41" customFormat="1" ht="11.25">
      <c r="A37" s="65">
        <v>23</v>
      </c>
      <c r="B37" s="64" t="s">
        <v>522</v>
      </c>
      <c r="C37" s="201" t="s">
        <v>395</v>
      </c>
      <c r="D37" s="86" t="s">
        <v>560</v>
      </c>
      <c r="E37" s="202">
        <v>120</v>
      </c>
      <c r="F37" s="49"/>
      <c r="G37" s="66"/>
      <c r="H37" s="66"/>
      <c r="I37" s="210"/>
      <c r="J37" s="210"/>
      <c r="K37" s="48"/>
      <c r="L37" s="48"/>
      <c r="M37" s="48"/>
      <c r="N37" s="48"/>
      <c r="O37" s="48"/>
      <c r="P37" s="48"/>
    </row>
    <row r="38" spans="1:16" s="41" customFormat="1" ht="11.25">
      <c r="A38" s="63">
        <v>24</v>
      </c>
      <c r="B38" s="64" t="s">
        <v>522</v>
      </c>
      <c r="C38" s="201" t="s">
        <v>396</v>
      </c>
      <c r="D38" s="86" t="s">
        <v>560</v>
      </c>
      <c r="E38" s="202">
        <v>95</v>
      </c>
      <c r="F38" s="49"/>
      <c r="G38" s="66"/>
      <c r="H38" s="66"/>
      <c r="I38" s="210"/>
      <c r="J38" s="210"/>
      <c r="K38" s="48"/>
      <c r="L38" s="48"/>
      <c r="M38" s="48"/>
      <c r="N38" s="48"/>
      <c r="O38" s="48"/>
      <c r="P38" s="48"/>
    </row>
    <row r="39" spans="1:16" s="41" customFormat="1" ht="11.25">
      <c r="A39" s="65">
        <v>25</v>
      </c>
      <c r="B39" s="64" t="s">
        <v>522</v>
      </c>
      <c r="C39" s="201" t="s">
        <v>397</v>
      </c>
      <c r="D39" s="86" t="s">
        <v>487</v>
      </c>
      <c r="E39" s="202">
        <v>9</v>
      </c>
      <c r="F39" s="49"/>
      <c r="G39" s="66"/>
      <c r="H39" s="66"/>
      <c r="I39" s="210"/>
      <c r="J39" s="210"/>
      <c r="K39" s="48"/>
      <c r="L39" s="48"/>
      <c r="M39" s="48"/>
      <c r="N39" s="48"/>
      <c r="O39" s="48"/>
      <c r="P39" s="48"/>
    </row>
    <row r="40" spans="1:16" s="41" customFormat="1" ht="11.25">
      <c r="A40" s="63">
        <v>26</v>
      </c>
      <c r="B40" s="64" t="s">
        <v>522</v>
      </c>
      <c r="C40" s="234" t="s">
        <v>242</v>
      </c>
      <c r="D40" s="197" t="s">
        <v>0</v>
      </c>
      <c r="E40" s="202">
        <v>1</v>
      </c>
      <c r="F40" s="49"/>
      <c r="G40" s="66"/>
      <c r="H40" s="66"/>
      <c r="I40" s="210"/>
      <c r="J40" s="210"/>
      <c r="K40" s="48"/>
      <c r="L40" s="48"/>
      <c r="M40" s="48"/>
      <c r="N40" s="48"/>
      <c r="O40" s="48"/>
      <c r="P40" s="48"/>
    </row>
    <row r="41" spans="1:16" s="41" customFormat="1" ht="11.25">
      <c r="A41" s="65">
        <v>27</v>
      </c>
      <c r="B41" s="64" t="s">
        <v>522</v>
      </c>
      <c r="C41" s="234" t="s">
        <v>243</v>
      </c>
      <c r="D41" s="197" t="s">
        <v>0</v>
      </c>
      <c r="E41" s="202">
        <v>1</v>
      </c>
      <c r="F41" s="49"/>
      <c r="G41" s="66"/>
      <c r="H41" s="66"/>
      <c r="I41" s="210"/>
      <c r="J41" s="210"/>
      <c r="K41" s="48"/>
      <c r="L41" s="48"/>
      <c r="M41" s="48"/>
      <c r="N41" s="48"/>
      <c r="O41" s="48"/>
      <c r="P41" s="48"/>
    </row>
    <row r="42" spans="1:16" s="41" customFormat="1" ht="12" thickBot="1">
      <c r="A42" s="251"/>
      <c r="B42" s="273"/>
      <c r="C42" s="274"/>
      <c r="D42" s="257"/>
      <c r="E42" s="257"/>
      <c r="F42" s="256"/>
      <c r="G42" s="257"/>
      <c r="H42" s="257"/>
      <c r="I42" s="257"/>
      <c r="J42" s="257"/>
      <c r="K42" s="257"/>
      <c r="L42" s="257"/>
      <c r="M42" s="257"/>
      <c r="N42" s="257"/>
      <c r="O42" s="257"/>
      <c r="P42" s="257"/>
    </row>
    <row r="43" spans="1:16" s="278" customFormat="1" ht="18.75" customHeight="1" thickTop="1">
      <c r="A43" s="373" t="s">
        <v>676</v>
      </c>
      <c r="B43" s="374"/>
      <c r="C43" s="374"/>
      <c r="D43" s="374"/>
      <c r="E43" s="374"/>
      <c r="F43" s="374"/>
      <c r="G43" s="374"/>
      <c r="H43" s="374"/>
      <c r="I43" s="374"/>
      <c r="J43" s="375"/>
      <c r="K43" s="275"/>
      <c r="L43" s="276"/>
      <c r="M43" s="277"/>
      <c r="N43" s="277"/>
      <c r="O43" s="277"/>
      <c r="P43" s="277"/>
    </row>
    <row r="44" ht="3" customHeight="1"/>
    <row r="45" spans="1:16" ht="12.75">
      <c r="A45" s="31"/>
      <c r="B45" s="43"/>
      <c r="C45" s="30" t="s">
        <v>509</v>
      </c>
      <c r="D45" s="348" t="s">
        <v>510</v>
      </c>
      <c r="E45" s="348"/>
      <c r="F45" s="348"/>
      <c r="G45" s="348"/>
      <c r="H45" s="348"/>
      <c r="I45" s="348"/>
      <c r="J45" s="348"/>
      <c r="K45" s="348"/>
      <c r="L45" s="348"/>
      <c r="M45" s="43"/>
      <c r="N45" s="349"/>
      <c r="O45" s="349"/>
      <c r="P45" s="349"/>
    </row>
    <row r="46" spans="1:16" ht="12.75">
      <c r="A46" s="31"/>
      <c r="B46" s="43"/>
      <c r="C46" s="30"/>
      <c r="D46" s="348" t="s">
        <v>511</v>
      </c>
      <c r="E46" s="348"/>
      <c r="F46" s="348"/>
      <c r="G46" s="348"/>
      <c r="H46" s="348"/>
      <c r="I46" s="348"/>
      <c r="J46" s="348"/>
      <c r="K46" s="348"/>
      <c r="L46" s="348"/>
      <c r="M46" s="43"/>
      <c r="N46" s="348"/>
      <c r="O46" s="348"/>
      <c r="P46" s="348"/>
    </row>
    <row r="47" spans="1:16" ht="5.25" customHeight="1">
      <c r="A47" s="31"/>
      <c r="B47" s="43"/>
      <c r="C47" s="30"/>
      <c r="D47" s="43"/>
      <c r="E47" s="43"/>
      <c r="F47" s="43"/>
      <c r="G47" s="43"/>
      <c r="H47" s="43"/>
      <c r="I47" s="43"/>
      <c r="J47" s="43"/>
      <c r="K47" s="43"/>
      <c r="L47" s="43"/>
      <c r="M47" s="43"/>
      <c r="N47" s="43"/>
      <c r="O47" s="43"/>
      <c r="P47" s="43"/>
    </row>
    <row r="48" spans="1:16" ht="5.25" customHeight="1">
      <c r="A48" s="31"/>
      <c r="B48" s="43"/>
      <c r="C48" s="30"/>
      <c r="D48" s="43"/>
      <c r="E48" s="43"/>
      <c r="F48" s="43"/>
      <c r="G48" s="43"/>
      <c r="H48" s="43"/>
      <c r="I48" s="43"/>
      <c r="J48" s="43"/>
      <c r="K48" s="43"/>
      <c r="L48" s="43"/>
      <c r="M48" s="43"/>
      <c r="N48" s="43"/>
      <c r="O48" s="43"/>
      <c r="P48" s="43"/>
    </row>
    <row r="49" spans="1:16" ht="12.75">
      <c r="A49" s="31"/>
      <c r="B49" s="43"/>
      <c r="C49" s="30" t="s">
        <v>519</v>
      </c>
      <c r="D49" s="348" t="s">
        <v>510</v>
      </c>
      <c r="E49" s="348"/>
      <c r="F49" s="348"/>
      <c r="G49" s="348"/>
      <c r="H49" s="348"/>
      <c r="I49" s="348"/>
      <c r="J49" s="348"/>
      <c r="K49" s="348"/>
      <c r="L49" s="348"/>
      <c r="M49" s="43"/>
      <c r="N49" s="349"/>
      <c r="O49" s="349"/>
      <c r="P49" s="349"/>
    </row>
    <row r="50" spans="1:16" ht="12.75">
      <c r="A50" s="31"/>
      <c r="B50" s="43"/>
      <c r="C50" s="30"/>
      <c r="D50" s="348" t="s">
        <v>511</v>
      </c>
      <c r="E50" s="348"/>
      <c r="F50" s="348"/>
      <c r="G50" s="348"/>
      <c r="H50" s="348"/>
      <c r="I50" s="348"/>
      <c r="J50" s="348"/>
      <c r="K50" s="348"/>
      <c r="L50" s="348"/>
      <c r="M50" s="43"/>
      <c r="N50" s="348"/>
      <c r="O50" s="348"/>
      <c r="P50" s="348"/>
    </row>
    <row r="130" ht="12.75">
      <c r="B130" s="34" t="s">
        <v>455</v>
      </c>
    </row>
  </sheetData>
  <sheetProtection/>
  <mergeCells count="48">
    <mergeCell ref="N45:P45"/>
    <mergeCell ref="D45:F45"/>
    <mergeCell ref="G45:L45"/>
    <mergeCell ref="A16:P16"/>
    <mergeCell ref="A1:P1"/>
    <mergeCell ref="C7:O7"/>
    <mergeCell ref="A43:J43"/>
    <mergeCell ref="A2:P2"/>
    <mergeCell ref="A3:P3"/>
    <mergeCell ref="A4:B4"/>
    <mergeCell ref="N50:P50"/>
    <mergeCell ref="D46:F46"/>
    <mergeCell ref="G46:L46"/>
    <mergeCell ref="N46:P46"/>
    <mergeCell ref="N49:P49"/>
    <mergeCell ref="D49:F49"/>
    <mergeCell ref="G49:L49"/>
    <mergeCell ref="D50:F50"/>
    <mergeCell ref="G50:L50"/>
    <mergeCell ref="C4:O4"/>
    <mergeCell ref="A5:B5"/>
    <mergeCell ref="C5:O5"/>
    <mergeCell ref="A6:B6"/>
    <mergeCell ref="C6:O6"/>
    <mergeCell ref="A7:B7"/>
    <mergeCell ref="A8:B8"/>
    <mergeCell ref="C8:O8"/>
    <mergeCell ref="A9:K9"/>
    <mergeCell ref="A10:F10"/>
    <mergeCell ref="G10:H10"/>
    <mergeCell ref="I10:J10"/>
    <mergeCell ref="L10:M10"/>
    <mergeCell ref="N10:O10"/>
    <mergeCell ref="G11:H11"/>
    <mergeCell ref="I11:J11"/>
    <mergeCell ref="L11:M11"/>
    <mergeCell ref="N11:O11"/>
    <mergeCell ref="A12:E12"/>
    <mergeCell ref="H12:I12"/>
    <mergeCell ref="M12:N12"/>
    <mergeCell ref="O13:P13"/>
    <mergeCell ref="A14:A15"/>
    <mergeCell ref="B14:B15"/>
    <mergeCell ref="C14:C15"/>
    <mergeCell ref="D14:D15"/>
    <mergeCell ref="E14:E15"/>
    <mergeCell ref="F14:K14"/>
    <mergeCell ref="L14:P14"/>
  </mergeCells>
  <printOptions horizontalCentered="1"/>
  <pageMargins left="0" right="0" top="0.3937007874015748" bottom="0.2362204724409449"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theme="5" tint="-0.4999699890613556"/>
  </sheetPr>
  <dimension ref="A1:O41"/>
  <sheetViews>
    <sheetView view="pageBreakPreview" zoomScale="106" zoomScaleSheetLayoutView="106" zoomScalePageLayoutView="0" workbookViewId="0" topLeftCell="A1">
      <selection activeCell="D8" sqref="D8:K8"/>
    </sheetView>
  </sheetViews>
  <sheetFormatPr defaultColWidth="9.140625" defaultRowHeight="12.75"/>
  <cols>
    <col min="1" max="1" width="7.28125" style="0" customWidth="1"/>
    <col min="2" max="2" width="6.7109375" style="0" customWidth="1"/>
    <col min="6" max="6" width="10.7109375" style="0" bestFit="1" customWidth="1"/>
    <col min="7" max="11" width="13.00390625" style="0" customWidth="1"/>
    <col min="12" max="12" width="0.5625" style="0" hidden="1" customWidth="1"/>
    <col min="13" max="18" width="9.140625" style="0" hidden="1" customWidth="1"/>
  </cols>
  <sheetData>
    <row r="1" spans="1:11" s="23" customFormat="1" ht="15.75">
      <c r="A1" s="328"/>
      <c r="B1" s="328"/>
      <c r="C1" s="328"/>
      <c r="D1" s="328"/>
      <c r="E1" s="328"/>
      <c r="F1" s="328"/>
      <c r="G1" s="328"/>
      <c r="H1" s="328"/>
      <c r="I1" s="328"/>
      <c r="J1" s="328"/>
      <c r="K1" s="328"/>
    </row>
    <row r="2" spans="1:11" s="23" customFormat="1" ht="15">
      <c r="A2" s="329" t="s">
        <v>669</v>
      </c>
      <c r="B2" s="329"/>
      <c r="C2" s="329"/>
      <c r="D2" s="329"/>
      <c r="E2" s="329"/>
      <c r="F2" s="329"/>
      <c r="G2" s="329"/>
      <c r="H2" s="329"/>
      <c r="I2" s="329"/>
      <c r="J2" s="329"/>
      <c r="K2" s="329"/>
    </row>
    <row r="4" spans="1:15" s="239" customFormat="1" ht="33" customHeight="1">
      <c r="A4" s="314" t="s">
        <v>621</v>
      </c>
      <c r="B4" s="314"/>
      <c r="C4" s="314"/>
      <c r="D4" s="315" t="s">
        <v>638</v>
      </c>
      <c r="E4" s="315"/>
      <c r="F4" s="315"/>
      <c r="G4" s="315"/>
      <c r="H4" s="315"/>
      <c r="I4" s="315"/>
      <c r="J4" s="315"/>
      <c r="K4" s="315"/>
      <c r="L4" s="245"/>
      <c r="M4" s="245"/>
      <c r="N4" s="245"/>
      <c r="O4" s="245"/>
    </row>
    <row r="5" spans="1:15" s="239" customFormat="1" ht="15.75" customHeight="1">
      <c r="A5" s="316"/>
      <c r="B5" s="316"/>
      <c r="C5" s="246"/>
      <c r="D5" s="317" t="s">
        <v>622</v>
      </c>
      <c r="E5" s="317"/>
      <c r="F5" s="317"/>
      <c r="G5" s="317"/>
      <c r="H5" s="317"/>
      <c r="I5" s="317"/>
      <c r="J5" s="317"/>
      <c r="K5" s="317"/>
      <c r="L5" s="245"/>
      <c r="M5" s="245"/>
      <c r="N5" s="245"/>
      <c r="O5" s="245"/>
    </row>
    <row r="6" spans="1:15" s="239" customFormat="1" ht="15.75" customHeight="1">
      <c r="A6" s="246" t="s">
        <v>623</v>
      </c>
      <c r="B6" s="246"/>
      <c r="C6" s="246"/>
      <c r="D6" s="317" t="s">
        <v>639</v>
      </c>
      <c r="E6" s="317"/>
      <c r="F6" s="317"/>
      <c r="G6" s="317"/>
      <c r="H6" s="317"/>
      <c r="I6" s="317"/>
      <c r="J6" s="317"/>
      <c r="K6" s="317"/>
      <c r="L6" s="245"/>
      <c r="M6" s="245"/>
      <c r="N6" s="245"/>
      <c r="O6" s="245"/>
    </row>
    <row r="7" spans="1:15" s="239" customFormat="1" ht="15.75" customHeight="1">
      <c r="A7" s="246" t="s">
        <v>624</v>
      </c>
      <c r="B7" s="246"/>
      <c r="C7" s="246"/>
      <c r="D7" s="317" t="s">
        <v>643</v>
      </c>
      <c r="E7" s="317"/>
      <c r="F7" s="317"/>
      <c r="G7" s="317"/>
      <c r="H7" s="317"/>
      <c r="I7" s="317"/>
      <c r="J7" s="317"/>
      <c r="K7" s="317"/>
      <c r="L7" s="245"/>
      <c r="M7" s="245"/>
      <c r="N7" s="245"/>
      <c r="O7" s="245"/>
    </row>
    <row r="8" spans="1:15" s="240" customFormat="1" ht="15.75" customHeight="1">
      <c r="A8" s="247" t="s">
        <v>626</v>
      </c>
      <c r="B8" s="247"/>
      <c r="C8" s="246"/>
      <c r="D8" s="317" t="s">
        <v>674</v>
      </c>
      <c r="E8" s="317"/>
      <c r="F8" s="317"/>
      <c r="G8" s="317"/>
      <c r="H8" s="317"/>
      <c r="I8" s="317"/>
      <c r="J8" s="317"/>
      <c r="K8" s="317"/>
      <c r="L8" s="245"/>
      <c r="M8" s="245"/>
      <c r="N8" s="245"/>
      <c r="O8" s="245"/>
    </row>
    <row r="9" spans="1:11" s="8" customFormat="1" ht="14.25" customHeight="1">
      <c r="A9" s="326"/>
      <c r="B9" s="326"/>
      <c r="C9" s="326"/>
      <c r="D9" s="326"/>
      <c r="E9" s="326"/>
      <c r="F9" s="326"/>
      <c r="G9" s="327" t="s">
        <v>514</v>
      </c>
      <c r="H9" s="327"/>
      <c r="I9" s="327"/>
      <c r="J9" s="321"/>
      <c r="K9" s="321"/>
    </row>
    <row r="10" spans="1:11" s="8" customFormat="1" ht="14.25" customHeight="1">
      <c r="A10" s="326"/>
      <c r="B10" s="326"/>
      <c r="C10" s="326"/>
      <c r="D10" s="326"/>
      <c r="E10" s="326"/>
      <c r="F10" s="326"/>
      <c r="G10" s="327" t="s">
        <v>515</v>
      </c>
      <c r="H10" s="327"/>
      <c r="I10" s="327"/>
      <c r="J10" s="321"/>
      <c r="K10" s="321"/>
    </row>
    <row r="11" spans="1:11" s="8" customFormat="1" ht="14.25" customHeight="1">
      <c r="A11" s="326"/>
      <c r="B11" s="326"/>
      <c r="C11" s="326"/>
      <c r="D11" s="292"/>
      <c r="E11" s="292"/>
      <c r="F11" s="292"/>
      <c r="G11" s="336" t="s">
        <v>513</v>
      </c>
      <c r="H11" s="336"/>
      <c r="I11" s="336"/>
      <c r="J11" s="321"/>
      <c r="K11" s="321"/>
    </row>
    <row r="12" ht="15" customHeight="1"/>
    <row r="13" spans="1:11" ht="15" customHeight="1">
      <c r="A13" s="322" t="s">
        <v>516</v>
      </c>
      <c r="B13" s="322" t="s">
        <v>517</v>
      </c>
      <c r="C13" s="322" t="s">
        <v>657</v>
      </c>
      <c r="D13" s="322"/>
      <c r="E13" s="322"/>
      <c r="F13" s="322"/>
      <c r="G13" s="322" t="s">
        <v>647</v>
      </c>
      <c r="H13" s="323" t="s">
        <v>658</v>
      </c>
      <c r="I13" s="323"/>
      <c r="J13" s="323"/>
      <c r="K13" s="323"/>
    </row>
    <row r="14" spans="1:11" s="271" customFormat="1" ht="33.75" customHeight="1">
      <c r="A14" s="322"/>
      <c r="B14" s="322"/>
      <c r="C14" s="322"/>
      <c r="D14" s="322"/>
      <c r="E14" s="322"/>
      <c r="F14" s="322"/>
      <c r="G14" s="322"/>
      <c r="H14" s="287" t="s">
        <v>528</v>
      </c>
      <c r="I14" s="287" t="s">
        <v>648</v>
      </c>
      <c r="J14" s="287" t="s">
        <v>529</v>
      </c>
      <c r="K14" s="287" t="s">
        <v>518</v>
      </c>
    </row>
    <row r="15" spans="1:11" s="13" customFormat="1" ht="15.75" customHeight="1">
      <c r="A15" s="284">
        <v>1</v>
      </c>
      <c r="B15" s="285" t="s">
        <v>629</v>
      </c>
      <c r="C15" s="332" t="str">
        <f>DOP_II!A2</f>
        <v>DOP II kārta</v>
      </c>
      <c r="D15" s="332"/>
      <c r="E15" s="332"/>
      <c r="F15" s="332"/>
      <c r="G15" s="286"/>
      <c r="H15" s="286"/>
      <c r="I15" s="286"/>
      <c r="J15" s="286"/>
      <c r="K15" s="286"/>
    </row>
    <row r="16" spans="1:11" s="13" customFormat="1" ht="15.75" customHeight="1">
      <c r="A16" s="104">
        <v>2</v>
      </c>
      <c r="B16" s="105" t="s">
        <v>467</v>
      </c>
      <c r="C16" s="325" t="str">
        <f>BK_II!A2</f>
        <v>BŪVKONSTRUKCIJAS II kārta</v>
      </c>
      <c r="D16" s="325"/>
      <c r="E16" s="325"/>
      <c r="F16" s="325"/>
      <c r="G16" s="14"/>
      <c r="H16" s="15"/>
      <c r="I16" s="15"/>
      <c r="J16" s="15"/>
      <c r="K16" s="15"/>
    </row>
    <row r="17" spans="1:11" s="13" customFormat="1" ht="15.75" customHeight="1">
      <c r="A17" s="19">
        <v>3</v>
      </c>
      <c r="B17" s="105" t="s">
        <v>630</v>
      </c>
      <c r="C17" s="325" t="str">
        <f>AR_II!A2</f>
        <v>ARHITEKTŪRAS DAĻA  II kārta</v>
      </c>
      <c r="D17" s="325"/>
      <c r="E17" s="325"/>
      <c r="F17" s="325"/>
      <c r="G17" s="14"/>
      <c r="H17" s="106"/>
      <c r="I17" s="15"/>
      <c r="J17" s="15"/>
      <c r="K17" s="15"/>
    </row>
    <row r="18" spans="1:11" s="13" customFormat="1" ht="15.75" customHeight="1">
      <c r="A18" s="104">
        <v>4</v>
      </c>
      <c r="B18" s="105" t="s">
        <v>631</v>
      </c>
      <c r="C18" s="325" t="str">
        <f>UK_II!A2</f>
        <v>ŪDENSVADS UN KANALIZĀCIJA  II kārta</v>
      </c>
      <c r="D18" s="325"/>
      <c r="E18" s="325"/>
      <c r="F18" s="325"/>
      <c r="G18" s="14"/>
      <c r="H18" s="15"/>
      <c r="I18" s="15"/>
      <c r="J18" s="15"/>
      <c r="K18" s="15"/>
    </row>
    <row r="19" spans="1:11" s="13" customFormat="1" ht="15.75" customHeight="1">
      <c r="A19" s="19">
        <v>5</v>
      </c>
      <c r="B19" s="105" t="s">
        <v>632</v>
      </c>
      <c r="C19" s="325" t="str">
        <f>AVK_II!A2</f>
        <v> VENTILĀCIJAS SISTĒMA  II kārta</v>
      </c>
      <c r="D19" s="325"/>
      <c r="E19" s="325"/>
      <c r="F19" s="325"/>
      <c r="G19" s="14"/>
      <c r="H19" s="15"/>
      <c r="I19" s="15"/>
      <c r="J19" s="15"/>
      <c r="K19" s="15"/>
    </row>
    <row r="20" spans="1:11" s="13" customFormat="1" ht="15.75" customHeight="1">
      <c r="A20" s="104">
        <v>6</v>
      </c>
      <c r="B20" s="105" t="s">
        <v>633</v>
      </c>
      <c r="C20" s="325" t="str">
        <f>EL_II!A3</f>
        <v> ELETROINSTALĀCIJA  II kārta</v>
      </c>
      <c r="D20" s="325"/>
      <c r="E20" s="325"/>
      <c r="F20" s="325"/>
      <c r="G20" s="14"/>
      <c r="H20" s="15"/>
      <c r="I20" s="15"/>
      <c r="J20" s="15"/>
      <c r="K20" s="15"/>
    </row>
    <row r="21" spans="1:11" s="13" customFormat="1" ht="15.75" customHeight="1">
      <c r="A21" s="19">
        <v>7</v>
      </c>
      <c r="B21" s="105" t="s">
        <v>634</v>
      </c>
      <c r="C21" s="325" t="s">
        <v>670</v>
      </c>
      <c r="D21" s="325"/>
      <c r="E21" s="325"/>
      <c r="F21" s="325"/>
      <c r="G21" s="14"/>
      <c r="H21" s="15"/>
      <c r="I21" s="15"/>
      <c r="J21" s="15"/>
      <c r="K21" s="15"/>
    </row>
    <row r="22" spans="1:11" s="13" customFormat="1" ht="15.75" customHeight="1">
      <c r="A22" s="19">
        <v>8</v>
      </c>
      <c r="B22" s="105" t="s">
        <v>635</v>
      </c>
      <c r="C22" s="325" t="str">
        <f>Dūmi_II!A3</f>
        <v>DŪMU NOVADĪŠANAS SISTĒMA  II kārta</v>
      </c>
      <c r="D22" s="325"/>
      <c r="E22" s="325"/>
      <c r="F22" s="325"/>
      <c r="G22" s="14"/>
      <c r="H22" s="15"/>
      <c r="I22" s="15"/>
      <c r="J22" s="15"/>
      <c r="K22" s="15"/>
    </row>
    <row r="23" spans="1:11" s="13" customFormat="1" ht="15.75" customHeight="1" thickBot="1">
      <c r="A23" s="289">
        <v>8</v>
      </c>
      <c r="B23" s="290" t="s">
        <v>636</v>
      </c>
      <c r="C23" s="337" t="s">
        <v>671</v>
      </c>
      <c r="D23" s="337"/>
      <c r="E23" s="337"/>
      <c r="F23" s="337"/>
      <c r="G23" s="291"/>
      <c r="H23" s="291"/>
      <c r="I23" s="291"/>
      <c r="J23" s="291"/>
      <c r="K23" s="291"/>
    </row>
    <row r="24" spans="1:11" s="8" customFormat="1" ht="15" thickTop="1">
      <c r="A24" s="330" t="s">
        <v>508</v>
      </c>
      <c r="B24" s="330"/>
      <c r="C24" s="330"/>
      <c r="D24" s="330"/>
      <c r="E24" s="330"/>
      <c r="F24" s="330"/>
      <c r="G24" s="288"/>
      <c r="H24" s="288"/>
      <c r="I24" s="288"/>
      <c r="J24" s="288"/>
      <c r="K24" s="288"/>
    </row>
    <row r="25" spans="1:11" s="8" customFormat="1" ht="14.25">
      <c r="A25" s="333" t="s">
        <v>505</v>
      </c>
      <c r="B25" s="333"/>
      <c r="C25" s="333"/>
      <c r="D25" s="333"/>
      <c r="E25" s="333"/>
      <c r="F25" s="17" t="s">
        <v>640</v>
      </c>
      <c r="G25" s="16"/>
      <c r="H25" s="16"/>
      <c r="I25" s="16"/>
      <c r="J25" s="16"/>
      <c r="K25" s="16"/>
    </row>
    <row r="26" spans="1:11" s="12" customFormat="1" ht="14.25">
      <c r="A26" s="334" t="s">
        <v>506</v>
      </c>
      <c r="B26" s="334"/>
      <c r="C26" s="334"/>
      <c r="D26" s="334"/>
      <c r="E26" s="334"/>
      <c r="F26" s="334"/>
      <c r="G26" s="18"/>
      <c r="H26" s="18"/>
      <c r="I26" s="18"/>
      <c r="J26" s="18"/>
      <c r="K26" s="18"/>
    </row>
    <row r="27" spans="1:11" s="8" customFormat="1" ht="14.25">
      <c r="A27" s="333" t="s">
        <v>507</v>
      </c>
      <c r="B27" s="333"/>
      <c r="C27" s="333"/>
      <c r="D27" s="333"/>
      <c r="E27" s="333"/>
      <c r="F27" s="17" t="s">
        <v>640</v>
      </c>
      <c r="G27" s="16"/>
      <c r="H27" s="16"/>
      <c r="I27" s="16"/>
      <c r="J27" s="16"/>
      <c r="K27" s="16"/>
    </row>
    <row r="28" spans="1:11" s="186" customFormat="1" ht="15.75">
      <c r="A28" s="331" t="s">
        <v>508</v>
      </c>
      <c r="B28" s="331"/>
      <c r="C28" s="331"/>
      <c r="D28" s="331"/>
      <c r="E28" s="331"/>
      <c r="F28" s="331"/>
      <c r="G28" s="185"/>
      <c r="H28" s="185"/>
      <c r="I28" s="185"/>
      <c r="J28" s="185"/>
      <c r="K28" s="185"/>
    </row>
    <row r="29" s="187" customFormat="1" ht="12.75"/>
    <row r="30" spans="1:11" ht="12.75">
      <c r="A30" t="s">
        <v>509</v>
      </c>
      <c r="C30" s="10" t="s">
        <v>510</v>
      </c>
      <c r="D30" s="10"/>
      <c r="E30" s="307"/>
      <c r="F30" s="308"/>
      <c r="G30" s="308"/>
      <c r="H30" s="10"/>
      <c r="I30" s="318"/>
      <c r="J30" s="318"/>
      <c r="K30" s="318"/>
    </row>
    <row r="31" spans="1:11" ht="12.75">
      <c r="A31" s="1"/>
      <c r="C31" s="309" t="s">
        <v>511</v>
      </c>
      <c r="D31" s="309"/>
      <c r="E31" s="309"/>
      <c r="F31" s="309"/>
      <c r="G31" s="309"/>
      <c r="H31" s="9"/>
      <c r="I31" s="309"/>
      <c r="J31" s="309"/>
      <c r="K31" s="309"/>
    </row>
    <row r="32" spans="2:11" ht="12.75">
      <c r="B32" s="2"/>
      <c r="C32" s="2"/>
      <c r="D32" s="2"/>
      <c r="E32" s="2"/>
      <c r="F32" s="2"/>
      <c r="G32" s="2"/>
      <c r="H32" s="2"/>
      <c r="I32" s="2"/>
      <c r="J32" s="2"/>
      <c r="K32" s="2"/>
    </row>
    <row r="33" spans="2:11" ht="12.75">
      <c r="B33" s="2"/>
      <c r="C33" s="2"/>
      <c r="D33" s="2"/>
      <c r="E33" s="307"/>
      <c r="F33" s="308"/>
      <c r="G33" s="308"/>
      <c r="H33" s="2"/>
      <c r="I33" s="2"/>
      <c r="J33" s="2"/>
      <c r="K33" s="2"/>
    </row>
    <row r="34" spans="1:11" ht="12.75">
      <c r="A34" t="s">
        <v>512</v>
      </c>
      <c r="C34" s="10" t="s">
        <v>510</v>
      </c>
      <c r="D34" s="10"/>
      <c r="E34" s="308"/>
      <c r="F34" s="308"/>
      <c r="G34" s="308"/>
      <c r="H34" s="10"/>
      <c r="I34" s="318"/>
      <c r="J34" s="318"/>
      <c r="K34" s="318"/>
    </row>
    <row r="35" spans="3:11" ht="12.75">
      <c r="C35" s="309" t="s">
        <v>511</v>
      </c>
      <c r="D35" s="309"/>
      <c r="E35" s="309"/>
      <c r="F35" s="309"/>
      <c r="G35" s="309"/>
      <c r="H35" s="9"/>
      <c r="I35" s="309"/>
      <c r="J35" s="309"/>
      <c r="K35" s="309"/>
    </row>
    <row r="36" spans="2:11" ht="12.75">
      <c r="B36" s="2"/>
      <c r="C36" s="2"/>
      <c r="D36" s="2"/>
      <c r="E36" s="2"/>
      <c r="F36" s="2"/>
      <c r="G36" s="2"/>
      <c r="H36" s="2"/>
      <c r="I36" s="2"/>
      <c r="J36" s="2"/>
      <c r="K36" s="2"/>
    </row>
    <row r="37" spans="2:11" ht="12.75">
      <c r="B37" s="2"/>
      <c r="C37" s="2"/>
      <c r="D37" s="2"/>
      <c r="E37" s="2"/>
      <c r="F37" s="2"/>
      <c r="G37" s="2"/>
      <c r="H37" s="2"/>
      <c r="I37" s="2"/>
      <c r="J37" s="2"/>
      <c r="K37" s="2"/>
    </row>
    <row r="38" spans="1:11" s="11" customFormat="1" ht="15">
      <c r="A38" s="324"/>
      <c r="B38" s="324"/>
      <c r="C38" s="324"/>
      <c r="D38" s="324"/>
      <c r="E38" s="324"/>
      <c r="F38" s="324"/>
      <c r="G38" s="324"/>
      <c r="H38" s="324"/>
      <c r="I38" s="324"/>
      <c r="J38" s="324"/>
      <c r="K38" s="324"/>
    </row>
    <row r="39" s="11" customFormat="1" ht="15"/>
    <row r="40" s="11" customFormat="1" ht="15"/>
    <row r="41" spans="3:10" s="11" customFormat="1" ht="15">
      <c r="C41" s="335"/>
      <c r="D41" s="335"/>
      <c r="E41" s="335"/>
      <c r="F41" s="335"/>
      <c r="G41" s="335"/>
      <c r="H41" s="335"/>
      <c r="I41" s="335"/>
      <c r="J41" s="335"/>
    </row>
  </sheetData>
  <sheetProtection/>
  <mergeCells count="53">
    <mergeCell ref="C18:F18"/>
    <mergeCell ref="A11:C11"/>
    <mergeCell ref="C16:F16"/>
    <mergeCell ref="G11:I11"/>
    <mergeCell ref="E30:G30"/>
    <mergeCell ref="C20:F20"/>
    <mergeCell ref="C23:F23"/>
    <mergeCell ref="I31:K31"/>
    <mergeCell ref="A27:E27"/>
    <mergeCell ref="A25:E25"/>
    <mergeCell ref="C31:D31"/>
    <mergeCell ref="A26:F26"/>
    <mergeCell ref="C41:J41"/>
    <mergeCell ref="I34:K34"/>
    <mergeCell ref="I35:K35"/>
    <mergeCell ref="E33:G34"/>
    <mergeCell ref="E35:G35"/>
    <mergeCell ref="C35:D35"/>
    <mergeCell ref="I38:K38"/>
    <mergeCell ref="A1:K1"/>
    <mergeCell ref="A2:K2"/>
    <mergeCell ref="E31:G31"/>
    <mergeCell ref="A24:F24"/>
    <mergeCell ref="I30:K30"/>
    <mergeCell ref="A28:F28"/>
    <mergeCell ref="C21:F21"/>
    <mergeCell ref="C15:F15"/>
    <mergeCell ref="A9:C9"/>
    <mergeCell ref="C19:F19"/>
    <mergeCell ref="A4:C4"/>
    <mergeCell ref="A5:B5"/>
    <mergeCell ref="D4:K4"/>
    <mergeCell ref="D5:K5"/>
    <mergeCell ref="D6:K6"/>
    <mergeCell ref="G10:I10"/>
    <mergeCell ref="J9:K9"/>
    <mergeCell ref="J10:K10"/>
    <mergeCell ref="A38:F38"/>
    <mergeCell ref="G38:H38"/>
    <mergeCell ref="C22:F22"/>
    <mergeCell ref="C17:F17"/>
    <mergeCell ref="A10:C10"/>
    <mergeCell ref="D7:K7"/>
    <mergeCell ref="D8:K8"/>
    <mergeCell ref="D9:F9"/>
    <mergeCell ref="G9:I9"/>
    <mergeCell ref="D10:F10"/>
    <mergeCell ref="J11:K11"/>
    <mergeCell ref="A13:A14"/>
    <mergeCell ref="B13:B14"/>
    <mergeCell ref="C13:F14"/>
    <mergeCell ref="G13:G14"/>
    <mergeCell ref="H13:K13"/>
  </mergeCells>
  <printOptions/>
  <pageMargins left="0.7" right="0.7" top="0.75" bottom="0.75" header="0.3" footer="0.3"/>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27"/>
  </sheetPr>
  <dimension ref="A1:R115"/>
  <sheetViews>
    <sheetView tabSelected="1" view="pageBreakPreview" zoomScale="115" zoomScaleSheetLayoutView="115" zoomScalePageLayoutView="0" workbookViewId="0" topLeftCell="A1">
      <selection activeCell="A28" sqref="A28:J28"/>
    </sheetView>
  </sheetViews>
  <sheetFormatPr defaultColWidth="9.28125" defaultRowHeight="12.75"/>
  <cols>
    <col min="1" max="1" width="3.421875" style="35" customWidth="1"/>
    <col min="2" max="2" width="7.8515625" style="34" customWidth="1"/>
    <col min="3" max="3" width="35.28125" style="33" customWidth="1"/>
    <col min="4" max="4" width="3.7109375" style="32" customWidth="1"/>
    <col min="5" max="5" width="6.00390625" style="32" customWidth="1"/>
    <col min="6" max="6" width="5.28125" style="34" customWidth="1"/>
    <col min="7" max="7" width="4.7109375" style="34" customWidth="1"/>
    <col min="8" max="8" width="7.28125" style="34" customWidth="1"/>
    <col min="9" max="9" width="7.57421875" style="34" customWidth="1"/>
    <col min="10" max="10" width="6.28125" style="34" customWidth="1"/>
    <col min="11" max="11" width="9.00390625" style="34" customWidth="1"/>
    <col min="12" max="12" width="11.28125" style="34" customWidth="1"/>
    <col min="13" max="13" width="10.28125" style="34" customWidth="1"/>
    <col min="14" max="14" width="11.57421875" style="34" customWidth="1"/>
    <col min="15" max="15" width="9.421875" style="34" customWidth="1"/>
    <col min="16" max="16" width="11.421875" style="34" customWidth="1"/>
    <col min="17" max="16384" width="9.28125" style="42" customWidth="1"/>
  </cols>
  <sheetData>
    <row r="1" spans="1:16" s="41" customFormat="1" ht="13.5" customHeight="1">
      <c r="A1" s="362" t="s">
        <v>637</v>
      </c>
      <c r="B1" s="362"/>
      <c r="C1" s="363"/>
      <c r="D1" s="362"/>
      <c r="E1" s="362"/>
      <c r="F1" s="362"/>
      <c r="G1" s="362"/>
      <c r="H1" s="362"/>
      <c r="I1" s="362"/>
      <c r="J1" s="362"/>
      <c r="K1" s="362"/>
      <c r="L1" s="362"/>
      <c r="M1" s="362"/>
      <c r="N1" s="362"/>
      <c r="O1" s="362"/>
      <c r="P1" s="362"/>
    </row>
    <row r="2" spans="1:16" s="41" customFormat="1" ht="13.5" customHeight="1">
      <c r="A2" s="341" t="s">
        <v>334</v>
      </c>
      <c r="B2" s="341"/>
      <c r="C2" s="341"/>
      <c r="D2" s="341"/>
      <c r="E2" s="341"/>
      <c r="F2" s="341"/>
      <c r="G2" s="341"/>
      <c r="H2" s="341"/>
      <c r="I2" s="341"/>
      <c r="J2" s="341"/>
      <c r="K2" s="341"/>
      <c r="L2" s="341"/>
      <c r="M2" s="341"/>
      <c r="N2" s="341"/>
      <c r="O2" s="341"/>
      <c r="P2" s="341"/>
    </row>
    <row r="3" spans="1:15" s="239" customFormat="1" ht="15.75" customHeight="1">
      <c r="A3" s="340" t="s">
        <v>621</v>
      </c>
      <c r="B3" s="340"/>
      <c r="C3" s="317" t="s">
        <v>638</v>
      </c>
      <c r="D3" s="317"/>
      <c r="E3" s="317"/>
      <c r="F3" s="317"/>
      <c r="G3" s="317"/>
      <c r="H3" s="317"/>
      <c r="I3" s="317"/>
      <c r="J3" s="317"/>
      <c r="K3" s="317"/>
      <c r="L3" s="317"/>
      <c r="M3" s="317"/>
      <c r="N3" s="317"/>
      <c r="O3" s="317"/>
    </row>
    <row r="4" spans="1:15" s="239" customFormat="1" ht="15.75" customHeight="1">
      <c r="A4" s="364"/>
      <c r="B4" s="364"/>
      <c r="C4" s="317" t="s">
        <v>622</v>
      </c>
      <c r="D4" s="317"/>
      <c r="E4" s="317"/>
      <c r="F4" s="317"/>
      <c r="G4" s="317"/>
      <c r="H4" s="317"/>
      <c r="I4" s="317"/>
      <c r="J4" s="317"/>
      <c r="K4" s="317"/>
      <c r="L4" s="317"/>
      <c r="M4" s="317"/>
      <c r="N4" s="317"/>
      <c r="O4" s="317"/>
    </row>
    <row r="5" spans="1:15" s="239" customFormat="1" ht="15.75" customHeight="1">
      <c r="A5" s="340" t="s">
        <v>623</v>
      </c>
      <c r="B5" s="340"/>
      <c r="C5" s="317" t="s">
        <v>639</v>
      </c>
      <c r="D5" s="317"/>
      <c r="E5" s="317"/>
      <c r="F5" s="317"/>
      <c r="G5" s="317"/>
      <c r="H5" s="317"/>
      <c r="I5" s="317"/>
      <c r="J5" s="317"/>
      <c r="K5" s="317"/>
      <c r="L5" s="317"/>
      <c r="M5" s="317"/>
      <c r="N5" s="317"/>
      <c r="O5" s="317"/>
    </row>
    <row r="6" spans="1:15" s="239" customFormat="1" ht="15.75" customHeight="1">
      <c r="A6" s="340" t="s">
        <v>624</v>
      </c>
      <c r="B6" s="340"/>
      <c r="C6" s="317" t="s">
        <v>625</v>
      </c>
      <c r="D6" s="317"/>
      <c r="E6" s="317"/>
      <c r="F6" s="317"/>
      <c r="G6" s="317"/>
      <c r="H6" s="317"/>
      <c r="I6" s="317"/>
      <c r="J6" s="317"/>
      <c r="K6" s="317"/>
      <c r="L6" s="317"/>
      <c r="M6" s="317"/>
      <c r="N6" s="317"/>
      <c r="O6" s="317"/>
    </row>
    <row r="7" spans="1:15" s="240" customFormat="1" ht="15.75" customHeight="1">
      <c r="A7" s="345" t="s">
        <v>626</v>
      </c>
      <c r="B7" s="345"/>
      <c r="C7" s="317" t="s">
        <v>674</v>
      </c>
      <c r="D7" s="317"/>
      <c r="E7" s="317"/>
      <c r="F7" s="317"/>
      <c r="G7" s="317"/>
      <c r="H7" s="317"/>
      <c r="I7" s="317"/>
      <c r="J7" s="317"/>
      <c r="K7" s="317"/>
      <c r="L7" s="317"/>
      <c r="M7" s="317"/>
      <c r="N7" s="317"/>
      <c r="O7" s="317"/>
    </row>
    <row r="8" spans="1:14" s="240" customFormat="1" ht="14.25">
      <c r="A8" s="361"/>
      <c r="B8" s="361"/>
      <c r="C8" s="361"/>
      <c r="D8" s="361"/>
      <c r="E8" s="361"/>
      <c r="F8" s="361"/>
      <c r="G8" s="361"/>
      <c r="H8" s="361"/>
      <c r="I8" s="361"/>
      <c r="J8" s="361"/>
      <c r="K8" s="361"/>
      <c r="L8" s="241"/>
      <c r="M8" s="241"/>
      <c r="N8" s="239"/>
    </row>
    <row r="9" spans="1:16" s="240" customFormat="1" ht="12.75">
      <c r="A9" s="346"/>
      <c r="B9" s="346"/>
      <c r="C9" s="346"/>
      <c r="D9" s="346"/>
      <c r="E9" s="346"/>
      <c r="F9" s="346"/>
      <c r="G9" s="338"/>
      <c r="H9" s="338"/>
      <c r="I9" s="338"/>
      <c r="J9" s="338"/>
      <c r="K9" s="242"/>
      <c r="L9" s="339" t="s">
        <v>514</v>
      </c>
      <c r="M9" s="339"/>
      <c r="N9" s="339">
        <f>P445</f>
        <v>0</v>
      </c>
      <c r="O9" s="339"/>
      <c r="P9" s="245" t="s">
        <v>627</v>
      </c>
    </row>
    <row r="10" spans="1:16" s="240" customFormat="1" ht="12.75">
      <c r="A10" s="243"/>
      <c r="B10" s="243"/>
      <c r="C10" s="243"/>
      <c r="D10" s="243"/>
      <c r="E10" s="243"/>
      <c r="F10" s="244"/>
      <c r="G10" s="338"/>
      <c r="H10" s="338"/>
      <c r="I10" s="338"/>
      <c r="J10" s="338"/>
      <c r="K10" s="242"/>
      <c r="L10" s="339" t="s">
        <v>515</v>
      </c>
      <c r="M10" s="339"/>
      <c r="N10" s="339">
        <f>L443</f>
        <v>0</v>
      </c>
      <c r="O10" s="339"/>
      <c r="P10" s="245" t="s">
        <v>628</v>
      </c>
    </row>
    <row r="11" spans="1:16" s="240" customFormat="1" ht="14.25">
      <c r="A11" s="346"/>
      <c r="B11" s="346"/>
      <c r="C11" s="346"/>
      <c r="D11" s="346"/>
      <c r="E11" s="346"/>
      <c r="F11" s="244"/>
      <c r="G11" s="243"/>
      <c r="H11" s="347"/>
      <c r="I11" s="347"/>
      <c r="J11" s="241"/>
      <c r="K11" s="241"/>
      <c r="L11" s="243"/>
      <c r="M11" s="347" t="s">
        <v>513</v>
      </c>
      <c r="N11" s="347"/>
      <c r="O11" s="241"/>
      <c r="P11" s="243"/>
    </row>
    <row r="12" spans="1:16" s="41" customFormat="1" ht="14.25">
      <c r="A12" s="258"/>
      <c r="B12" s="259"/>
      <c r="C12" s="260"/>
      <c r="D12" s="261"/>
      <c r="E12" s="261"/>
      <c r="F12" s="259"/>
      <c r="G12" s="259"/>
      <c r="H12" s="259"/>
      <c r="I12" s="259"/>
      <c r="J12" s="259"/>
      <c r="K12" s="259"/>
      <c r="L12" s="259"/>
      <c r="M12" s="259"/>
      <c r="N12" s="259"/>
      <c r="O12" s="354"/>
      <c r="P12" s="354"/>
    </row>
    <row r="13" spans="1:16" s="249" customFormat="1" ht="12">
      <c r="A13" s="355" t="s">
        <v>497</v>
      </c>
      <c r="B13" s="355" t="s">
        <v>498</v>
      </c>
      <c r="C13" s="356" t="s">
        <v>646</v>
      </c>
      <c r="D13" s="358" t="s">
        <v>499</v>
      </c>
      <c r="E13" s="358" t="s">
        <v>500</v>
      </c>
      <c r="F13" s="359" t="s">
        <v>501</v>
      </c>
      <c r="G13" s="359"/>
      <c r="H13" s="359"/>
      <c r="I13" s="359"/>
      <c r="J13" s="359"/>
      <c r="K13" s="359"/>
      <c r="L13" s="360" t="s">
        <v>502</v>
      </c>
      <c r="M13" s="360"/>
      <c r="N13" s="360"/>
      <c r="O13" s="360"/>
      <c r="P13" s="360"/>
    </row>
    <row r="14" spans="1:16" s="250" customFormat="1" ht="81.75" customHeight="1">
      <c r="A14" s="355"/>
      <c r="B14" s="355"/>
      <c r="C14" s="357"/>
      <c r="D14" s="358"/>
      <c r="E14" s="358"/>
      <c r="F14" s="262" t="s">
        <v>503</v>
      </c>
      <c r="G14" s="262" t="s">
        <v>140</v>
      </c>
      <c r="H14" s="262" t="s">
        <v>533</v>
      </c>
      <c r="I14" s="262" t="s">
        <v>649</v>
      </c>
      <c r="J14" s="262" t="s">
        <v>535</v>
      </c>
      <c r="K14" s="262" t="s">
        <v>536</v>
      </c>
      <c r="L14" s="262" t="s">
        <v>504</v>
      </c>
      <c r="M14" s="262" t="s">
        <v>533</v>
      </c>
      <c r="N14" s="262" t="s">
        <v>649</v>
      </c>
      <c r="O14" s="262" t="s">
        <v>535</v>
      </c>
      <c r="P14" s="262" t="s">
        <v>537</v>
      </c>
    </row>
    <row r="15" spans="1:16" ht="12.75">
      <c r="A15" s="350"/>
      <c r="B15" s="350"/>
      <c r="C15" s="350"/>
      <c r="D15" s="350"/>
      <c r="E15" s="350"/>
      <c r="F15" s="350"/>
      <c r="G15" s="350"/>
      <c r="H15" s="350"/>
      <c r="I15" s="350"/>
      <c r="J15" s="350"/>
      <c r="K15" s="350"/>
      <c r="L15" s="350"/>
      <c r="M15" s="350"/>
      <c r="N15" s="350"/>
      <c r="O15" s="350"/>
      <c r="P15" s="350"/>
    </row>
    <row r="16" spans="1:16" ht="12.75" customHeight="1">
      <c r="A16" s="351" t="s">
        <v>471</v>
      </c>
      <c r="B16" s="352"/>
      <c r="C16" s="352"/>
      <c r="D16" s="352"/>
      <c r="E16" s="352"/>
      <c r="F16" s="352"/>
      <c r="G16" s="352"/>
      <c r="H16" s="352"/>
      <c r="I16" s="352"/>
      <c r="J16" s="352"/>
      <c r="K16" s="352"/>
      <c r="L16" s="352"/>
      <c r="M16" s="352"/>
      <c r="N16" s="352"/>
      <c r="O16" s="352"/>
      <c r="P16" s="353"/>
    </row>
    <row r="17" spans="1:18" s="101" customFormat="1" ht="22.5">
      <c r="A17" s="38">
        <v>1</v>
      </c>
      <c r="B17" s="26" t="s">
        <v>522</v>
      </c>
      <c r="C17" s="103" t="s">
        <v>551</v>
      </c>
      <c r="D17" s="48" t="s">
        <v>525</v>
      </c>
      <c r="E17" s="102">
        <v>34</v>
      </c>
      <c r="F17" s="40"/>
      <c r="G17" s="39"/>
      <c r="H17" s="39"/>
      <c r="I17" s="39"/>
      <c r="J17" s="39"/>
      <c r="K17" s="39"/>
      <c r="L17" s="39"/>
      <c r="M17" s="39"/>
      <c r="N17" s="39"/>
      <c r="O17" s="39"/>
      <c r="P17" s="39"/>
      <c r="R17" s="156"/>
    </row>
    <row r="18" spans="1:18" s="101" customFormat="1" ht="22.5">
      <c r="A18" s="38">
        <v>2</v>
      </c>
      <c r="B18" s="26" t="s">
        <v>522</v>
      </c>
      <c r="C18" s="103" t="s">
        <v>552</v>
      </c>
      <c r="D18" s="48" t="s">
        <v>526</v>
      </c>
      <c r="E18" s="102">
        <v>2</v>
      </c>
      <c r="F18" s="40"/>
      <c r="G18" s="39"/>
      <c r="H18" s="39"/>
      <c r="I18" s="39"/>
      <c r="J18" s="39"/>
      <c r="K18" s="39"/>
      <c r="L18" s="39"/>
      <c r="M18" s="39"/>
      <c r="N18" s="39"/>
      <c r="O18" s="39"/>
      <c r="P18" s="39"/>
      <c r="R18" s="156"/>
    </row>
    <row r="19" spans="1:18" s="101" customFormat="1" ht="22.5">
      <c r="A19" s="38">
        <v>3</v>
      </c>
      <c r="B19" s="26" t="s">
        <v>522</v>
      </c>
      <c r="C19" s="103" t="s">
        <v>189</v>
      </c>
      <c r="D19" s="48" t="s">
        <v>526</v>
      </c>
      <c r="E19" s="102">
        <v>2</v>
      </c>
      <c r="F19" s="40"/>
      <c r="G19" s="39"/>
      <c r="H19" s="39"/>
      <c r="I19" s="39"/>
      <c r="J19" s="39"/>
      <c r="K19" s="39"/>
      <c r="L19" s="39"/>
      <c r="M19" s="39"/>
      <c r="N19" s="39"/>
      <c r="O19" s="39"/>
      <c r="P19" s="39"/>
      <c r="R19" s="156"/>
    </row>
    <row r="20" spans="1:18" s="101" customFormat="1" ht="22.5">
      <c r="A20" s="38">
        <v>4</v>
      </c>
      <c r="B20" s="26" t="s">
        <v>522</v>
      </c>
      <c r="C20" s="103" t="s">
        <v>553</v>
      </c>
      <c r="D20" s="48" t="s">
        <v>526</v>
      </c>
      <c r="E20" s="102">
        <v>2</v>
      </c>
      <c r="F20" s="40"/>
      <c r="G20" s="39"/>
      <c r="H20" s="39"/>
      <c r="I20" s="39"/>
      <c r="J20" s="39"/>
      <c r="K20" s="39"/>
      <c r="L20" s="39"/>
      <c r="M20" s="39"/>
      <c r="N20" s="39"/>
      <c r="O20" s="39"/>
      <c r="P20" s="39"/>
      <c r="R20" s="156"/>
    </row>
    <row r="21" spans="1:18" s="101" customFormat="1" ht="11.25">
      <c r="A21" s="38">
        <v>5</v>
      </c>
      <c r="B21" s="26" t="s">
        <v>522</v>
      </c>
      <c r="C21" s="103" t="s">
        <v>554</v>
      </c>
      <c r="D21" s="48" t="s">
        <v>524</v>
      </c>
      <c r="E21" s="102">
        <v>2</v>
      </c>
      <c r="F21" s="40"/>
      <c r="G21" s="39"/>
      <c r="H21" s="39"/>
      <c r="I21" s="39"/>
      <c r="J21" s="39"/>
      <c r="K21" s="39"/>
      <c r="L21" s="39"/>
      <c r="M21" s="39"/>
      <c r="N21" s="39"/>
      <c r="O21" s="39"/>
      <c r="P21" s="39"/>
      <c r="R21" s="156"/>
    </row>
    <row r="22" spans="1:18" s="101" customFormat="1" ht="11.25">
      <c r="A22" s="38">
        <v>6</v>
      </c>
      <c r="B22" s="26" t="s">
        <v>522</v>
      </c>
      <c r="C22" s="103" t="s">
        <v>555</v>
      </c>
      <c r="D22" s="48" t="s">
        <v>525</v>
      </c>
      <c r="E22" s="102">
        <v>100</v>
      </c>
      <c r="F22" s="40"/>
      <c r="G22" s="39"/>
      <c r="H22" s="39"/>
      <c r="I22" s="39"/>
      <c r="J22" s="39"/>
      <c r="K22" s="39"/>
      <c r="L22" s="39"/>
      <c r="M22" s="39"/>
      <c r="N22" s="39"/>
      <c r="O22" s="39"/>
      <c r="P22" s="39"/>
      <c r="R22" s="156"/>
    </row>
    <row r="23" spans="1:18" s="101" customFormat="1" ht="22.5">
      <c r="A23" s="38">
        <v>7</v>
      </c>
      <c r="B23" s="26" t="s">
        <v>522</v>
      </c>
      <c r="C23" s="103" t="s">
        <v>642</v>
      </c>
      <c r="D23" s="48" t="s">
        <v>641</v>
      </c>
      <c r="E23" s="102">
        <v>1</v>
      </c>
      <c r="F23" s="40"/>
      <c r="G23" s="39"/>
      <c r="H23" s="39"/>
      <c r="I23" s="39"/>
      <c r="J23" s="39"/>
      <c r="K23" s="39"/>
      <c r="L23" s="39"/>
      <c r="M23" s="39"/>
      <c r="N23" s="39"/>
      <c r="O23" s="39"/>
      <c r="P23" s="39"/>
      <c r="R23" s="156"/>
    </row>
    <row r="24" spans="1:18" s="101" customFormat="1" ht="22.5">
      <c r="A24" s="38">
        <v>8</v>
      </c>
      <c r="B24" s="26" t="s">
        <v>522</v>
      </c>
      <c r="C24" s="103" t="s">
        <v>556</v>
      </c>
      <c r="D24" s="48" t="s">
        <v>526</v>
      </c>
      <c r="E24" s="102">
        <v>1</v>
      </c>
      <c r="F24" s="40"/>
      <c r="G24" s="39"/>
      <c r="H24" s="39"/>
      <c r="I24" s="39"/>
      <c r="J24" s="39"/>
      <c r="K24" s="39"/>
      <c r="L24" s="39"/>
      <c r="M24" s="39"/>
      <c r="N24" s="39"/>
      <c r="O24" s="39"/>
      <c r="P24" s="39"/>
      <c r="R24" s="156"/>
    </row>
    <row r="25" spans="1:18" s="101" customFormat="1" ht="11.25">
      <c r="A25" s="38">
        <v>9</v>
      </c>
      <c r="B25" s="26" t="s">
        <v>522</v>
      </c>
      <c r="C25" s="103" t="s">
        <v>532</v>
      </c>
      <c r="D25" s="48" t="s">
        <v>524</v>
      </c>
      <c r="E25" s="102">
        <v>1</v>
      </c>
      <c r="F25" s="40"/>
      <c r="G25" s="39"/>
      <c r="H25" s="39"/>
      <c r="I25" s="39"/>
      <c r="J25" s="39"/>
      <c r="K25" s="39"/>
      <c r="L25" s="39"/>
      <c r="M25" s="39"/>
      <c r="N25" s="39"/>
      <c r="O25" s="39"/>
      <c r="P25" s="39"/>
      <c r="R25" s="156"/>
    </row>
    <row r="26" spans="1:18" s="101" customFormat="1" ht="11.25">
      <c r="A26" s="38">
        <v>10</v>
      </c>
      <c r="B26" s="26" t="s">
        <v>522</v>
      </c>
      <c r="C26" s="103" t="s">
        <v>557</v>
      </c>
      <c r="D26" s="48" t="s">
        <v>526</v>
      </c>
      <c r="E26" s="102">
        <v>2</v>
      </c>
      <c r="F26" s="40"/>
      <c r="G26" s="39"/>
      <c r="H26" s="39"/>
      <c r="I26" s="39"/>
      <c r="J26" s="39"/>
      <c r="K26" s="39"/>
      <c r="L26" s="39"/>
      <c r="M26" s="39"/>
      <c r="N26" s="39"/>
      <c r="O26" s="39"/>
      <c r="P26" s="39"/>
      <c r="R26" s="156"/>
    </row>
    <row r="27" spans="1:18" s="101" customFormat="1" ht="12" thickBot="1">
      <c r="A27" s="251">
        <v>12</v>
      </c>
      <c r="B27" s="252" t="s">
        <v>522</v>
      </c>
      <c r="C27" s="253" t="s">
        <v>190</v>
      </c>
      <c r="D27" s="254" t="s">
        <v>526</v>
      </c>
      <c r="E27" s="255">
        <v>1</v>
      </c>
      <c r="F27" s="256"/>
      <c r="G27" s="257"/>
      <c r="H27" s="257"/>
      <c r="I27" s="257"/>
      <c r="J27" s="257"/>
      <c r="K27" s="257"/>
      <c r="L27" s="257"/>
      <c r="M27" s="257"/>
      <c r="N27" s="257"/>
      <c r="O27" s="257"/>
      <c r="P27" s="257"/>
      <c r="R27" s="156"/>
    </row>
    <row r="28" spans="1:16" ht="15.75" customHeight="1" thickTop="1">
      <c r="A28" s="342" t="s">
        <v>676</v>
      </c>
      <c r="B28" s="343"/>
      <c r="C28" s="343"/>
      <c r="D28" s="343"/>
      <c r="E28" s="343"/>
      <c r="F28" s="343"/>
      <c r="G28" s="343"/>
      <c r="H28" s="343"/>
      <c r="I28" s="343"/>
      <c r="J28" s="344"/>
      <c r="K28" s="265"/>
      <c r="L28" s="266"/>
      <c r="M28" s="267"/>
      <c r="N28" s="267"/>
      <c r="O28" s="267"/>
      <c r="P28" s="267"/>
    </row>
    <row r="30" spans="1:16" ht="12.75">
      <c r="A30" s="31"/>
      <c r="B30" s="43"/>
      <c r="C30" s="30" t="s">
        <v>509</v>
      </c>
      <c r="D30" s="348" t="s">
        <v>510</v>
      </c>
      <c r="E30" s="348"/>
      <c r="F30" s="348"/>
      <c r="G30" s="348"/>
      <c r="H30" s="348"/>
      <c r="I30" s="348"/>
      <c r="J30" s="348"/>
      <c r="K30" s="348"/>
      <c r="L30" s="348"/>
      <c r="M30" s="43"/>
      <c r="N30" s="349"/>
      <c r="O30" s="349"/>
      <c r="P30" s="349"/>
    </row>
    <row r="31" spans="1:16" ht="12.75">
      <c r="A31" s="31"/>
      <c r="B31" s="43"/>
      <c r="C31" s="30"/>
      <c r="D31" s="348" t="s">
        <v>511</v>
      </c>
      <c r="E31" s="348"/>
      <c r="F31" s="348"/>
      <c r="G31" s="348"/>
      <c r="H31" s="348"/>
      <c r="I31" s="348"/>
      <c r="J31" s="348"/>
      <c r="K31" s="348"/>
      <c r="L31" s="348"/>
      <c r="M31" s="43"/>
      <c r="N31" s="348"/>
      <c r="O31" s="348"/>
      <c r="P31" s="348"/>
    </row>
    <row r="32" spans="1:16" ht="5.25" customHeight="1">
      <c r="A32" s="31"/>
      <c r="B32" s="43"/>
      <c r="C32" s="30"/>
      <c r="D32" s="43"/>
      <c r="E32" s="43"/>
      <c r="F32" s="43"/>
      <c r="G32" s="43"/>
      <c r="H32" s="43"/>
      <c r="I32" s="43"/>
      <c r="J32" s="43"/>
      <c r="K32" s="43"/>
      <c r="L32" s="43"/>
      <c r="M32" s="43"/>
      <c r="N32" s="43"/>
      <c r="O32" s="43"/>
      <c r="P32" s="43"/>
    </row>
    <row r="33" spans="1:16" ht="5.25" customHeight="1">
      <c r="A33" s="31"/>
      <c r="B33" s="43"/>
      <c r="C33" s="30"/>
      <c r="D33" s="43"/>
      <c r="E33" s="43"/>
      <c r="F33" s="43"/>
      <c r="G33" s="43"/>
      <c r="H33" s="43"/>
      <c r="I33" s="43"/>
      <c r="J33" s="43"/>
      <c r="K33" s="43"/>
      <c r="L33" s="43"/>
      <c r="M33" s="43"/>
      <c r="N33" s="43"/>
      <c r="O33" s="43"/>
      <c r="P33" s="43"/>
    </row>
    <row r="34" spans="1:16" ht="12.75">
      <c r="A34" s="31"/>
      <c r="B34" s="43"/>
      <c r="C34" s="30" t="s">
        <v>519</v>
      </c>
      <c r="D34" s="348" t="s">
        <v>510</v>
      </c>
      <c r="E34" s="348"/>
      <c r="F34" s="348"/>
      <c r="G34" s="348"/>
      <c r="H34" s="348"/>
      <c r="I34" s="348"/>
      <c r="J34" s="348"/>
      <c r="K34" s="348"/>
      <c r="L34" s="348"/>
      <c r="M34" s="43"/>
      <c r="N34" s="349"/>
      <c r="O34" s="349"/>
      <c r="P34" s="349"/>
    </row>
    <row r="35" spans="1:16" ht="12.75">
      <c r="A35" s="31"/>
      <c r="B35" s="43"/>
      <c r="C35" s="30"/>
      <c r="D35" s="348" t="s">
        <v>511</v>
      </c>
      <c r="E35" s="348"/>
      <c r="F35" s="348"/>
      <c r="G35" s="348"/>
      <c r="H35" s="348"/>
      <c r="I35" s="348"/>
      <c r="J35" s="348"/>
      <c r="K35" s="348"/>
      <c r="L35" s="348"/>
      <c r="M35" s="43"/>
      <c r="N35" s="348"/>
      <c r="O35" s="348"/>
      <c r="P35" s="348"/>
    </row>
    <row r="115" ht="12.75">
      <c r="B115" s="34" t="s">
        <v>455</v>
      </c>
    </row>
  </sheetData>
  <sheetProtection/>
  <mergeCells count="48">
    <mergeCell ref="A1:P1"/>
    <mergeCell ref="A3:B3"/>
    <mergeCell ref="C3:O3"/>
    <mergeCell ref="C6:O6"/>
    <mergeCell ref="A4:B4"/>
    <mergeCell ref="D31:F31"/>
    <mergeCell ref="G31:L31"/>
    <mergeCell ref="N31:P31"/>
    <mergeCell ref="A15:P15"/>
    <mergeCell ref="A16:P16"/>
    <mergeCell ref="O12:P12"/>
    <mergeCell ref="A13:A14"/>
    <mergeCell ref="B13:B14"/>
    <mergeCell ref="C13:C14"/>
    <mergeCell ref="D13:D14"/>
    <mergeCell ref="D34:F34"/>
    <mergeCell ref="G34:L34"/>
    <mergeCell ref="N34:P34"/>
    <mergeCell ref="D35:F35"/>
    <mergeCell ref="G35:L35"/>
    <mergeCell ref="N35:P35"/>
    <mergeCell ref="D30:F30"/>
    <mergeCell ref="G30:L30"/>
    <mergeCell ref="N30:P30"/>
    <mergeCell ref="N9:O9"/>
    <mergeCell ref="G10:H10"/>
    <mergeCell ref="I10:J10"/>
    <mergeCell ref="L10:M10"/>
    <mergeCell ref="N10:O10"/>
    <mergeCell ref="M11:N11"/>
    <mergeCell ref="G9:H9"/>
    <mergeCell ref="A2:P2"/>
    <mergeCell ref="A28:J28"/>
    <mergeCell ref="A7:B7"/>
    <mergeCell ref="C7:O7"/>
    <mergeCell ref="A11:E11"/>
    <mergeCell ref="H11:I11"/>
    <mergeCell ref="E13:E14"/>
    <mergeCell ref="F13:K13"/>
    <mergeCell ref="L13:P13"/>
    <mergeCell ref="A8:K8"/>
    <mergeCell ref="I9:J9"/>
    <mergeCell ref="L9:M9"/>
    <mergeCell ref="C4:O4"/>
    <mergeCell ref="A5:B5"/>
    <mergeCell ref="C5:O5"/>
    <mergeCell ref="A6:B6"/>
    <mergeCell ref="A9:F9"/>
  </mergeCells>
  <printOptions horizontalCentered="1"/>
  <pageMargins left="0" right="0" top="0.7480314960629921" bottom="0.3937007874015748" header="0.31496062992125984" footer="0.31496062992125984"/>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indexed="27"/>
  </sheetPr>
  <dimension ref="A1:P119"/>
  <sheetViews>
    <sheetView view="pageBreakPreview" zoomScale="115" zoomScaleSheetLayoutView="115" zoomScalePageLayoutView="0" workbookViewId="0" topLeftCell="A22">
      <selection activeCell="A32" sqref="A32:J32"/>
    </sheetView>
  </sheetViews>
  <sheetFormatPr defaultColWidth="9.28125" defaultRowHeight="12.75"/>
  <cols>
    <col min="1" max="1" width="3.421875" style="35" customWidth="1"/>
    <col min="2" max="2" width="7.7109375" style="34" customWidth="1"/>
    <col min="3" max="3" width="35.28125" style="33" customWidth="1"/>
    <col min="4" max="4" width="3.7109375" style="32" customWidth="1"/>
    <col min="5" max="5" width="6.00390625" style="32" customWidth="1"/>
    <col min="6" max="6" width="5.28125" style="34" customWidth="1"/>
    <col min="7" max="7" width="4.7109375" style="34" customWidth="1"/>
    <col min="8" max="8" width="7.28125" style="34" customWidth="1"/>
    <col min="9" max="9" width="7.57421875" style="34" customWidth="1"/>
    <col min="10" max="10" width="6.28125" style="34" customWidth="1"/>
    <col min="11" max="11" width="9.00390625" style="34" customWidth="1"/>
    <col min="12" max="12" width="11.28125" style="34" customWidth="1"/>
    <col min="13" max="13" width="10.28125" style="34" customWidth="1"/>
    <col min="14" max="14" width="11.57421875" style="34" customWidth="1"/>
    <col min="15" max="15" width="9.421875" style="34" customWidth="1"/>
    <col min="16" max="16" width="11.421875" style="34" customWidth="1"/>
    <col min="17" max="16384" width="9.28125" style="42" customWidth="1"/>
  </cols>
  <sheetData>
    <row r="1" spans="1:16" s="41" customFormat="1" ht="13.5" customHeight="1">
      <c r="A1" s="362" t="s">
        <v>466</v>
      </c>
      <c r="B1" s="362"/>
      <c r="C1" s="363"/>
      <c r="D1" s="362"/>
      <c r="E1" s="362"/>
      <c r="F1" s="362"/>
      <c r="G1" s="362"/>
      <c r="H1" s="362"/>
      <c r="I1" s="362"/>
      <c r="J1" s="362"/>
      <c r="K1" s="362"/>
      <c r="L1" s="362"/>
      <c r="M1" s="362"/>
      <c r="N1" s="362"/>
      <c r="O1" s="362"/>
      <c r="P1" s="362"/>
    </row>
    <row r="2" spans="1:16" s="41" customFormat="1" ht="13.5" customHeight="1">
      <c r="A2" s="341" t="s">
        <v>645</v>
      </c>
      <c r="B2" s="341"/>
      <c r="C2" s="341"/>
      <c r="D2" s="341"/>
      <c r="E2" s="341"/>
      <c r="F2" s="341"/>
      <c r="G2" s="341"/>
      <c r="H2" s="341"/>
      <c r="I2" s="341"/>
      <c r="J2" s="341"/>
      <c r="K2" s="341"/>
      <c r="L2" s="341"/>
      <c r="M2" s="341"/>
      <c r="N2" s="341"/>
      <c r="O2" s="341"/>
      <c r="P2" s="341"/>
    </row>
    <row r="3" spans="1:15" s="239" customFormat="1" ht="15.75" customHeight="1">
      <c r="A3" s="340" t="s">
        <v>621</v>
      </c>
      <c r="B3" s="340"/>
      <c r="C3" s="317" t="s">
        <v>638</v>
      </c>
      <c r="D3" s="317"/>
      <c r="E3" s="317"/>
      <c r="F3" s="317"/>
      <c r="G3" s="317"/>
      <c r="H3" s="317"/>
      <c r="I3" s="317"/>
      <c r="J3" s="317"/>
      <c r="K3" s="317"/>
      <c r="L3" s="317"/>
      <c r="M3" s="317"/>
      <c r="N3" s="317"/>
      <c r="O3" s="317"/>
    </row>
    <row r="4" spans="1:15" s="239" customFormat="1" ht="15.75" customHeight="1">
      <c r="A4" s="364"/>
      <c r="B4" s="364"/>
      <c r="C4" s="317" t="s">
        <v>622</v>
      </c>
      <c r="D4" s="317"/>
      <c r="E4" s="317"/>
      <c r="F4" s="317"/>
      <c r="G4" s="317"/>
      <c r="H4" s="317"/>
      <c r="I4" s="317"/>
      <c r="J4" s="317"/>
      <c r="K4" s="317"/>
      <c r="L4" s="317"/>
      <c r="M4" s="317"/>
      <c r="N4" s="317"/>
      <c r="O4" s="317"/>
    </row>
    <row r="5" spans="1:15" s="239" customFormat="1" ht="15.75" customHeight="1">
      <c r="A5" s="340" t="s">
        <v>623</v>
      </c>
      <c r="B5" s="340"/>
      <c r="C5" s="317" t="s">
        <v>639</v>
      </c>
      <c r="D5" s="317"/>
      <c r="E5" s="317"/>
      <c r="F5" s="317"/>
      <c r="G5" s="317"/>
      <c r="H5" s="317"/>
      <c r="I5" s="317"/>
      <c r="J5" s="317"/>
      <c r="K5" s="317"/>
      <c r="L5" s="317"/>
      <c r="M5" s="317"/>
      <c r="N5" s="317"/>
      <c r="O5" s="317"/>
    </row>
    <row r="6" spans="1:15" s="239" customFormat="1" ht="15.75" customHeight="1">
      <c r="A6" s="340" t="s">
        <v>624</v>
      </c>
      <c r="B6" s="340"/>
      <c r="C6" s="317" t="s">
        <v>625</v>
      </c>
      <c r="D6" s="317"/>
      <c r="E6" s="317"/>
      <c r="F6" s="317"/>
      <c r="G6" s="317"/>
      <c r="H6" s="317"/>
      <c r="I6" s="317"/>
      <c r="J6" s="317"/>
      <c r="K6" s="317"/>
      <c r="L6" s="317"/>
      <c r="M6" s="317"/>
      <c r="N6" s="317"/>
      <c r="O6" s="317"/>
    </row>
    <row r="7" spans="1:15" s="240" customFormat="1" ht="15.75" customHeight="1">
      <c r="A7" s="345" t="s">
        <v>626</v>
      </c>
      <c r="B7" s="345"/>
      <c r="C7" s="317" t="s">
        <v>674</v>
      </c>
      <c r="D7" s="317"/>
      <c r="E7" s="317"/>
      <c r="F7" s="317"/>
      <c r="G7" s="317"/>
      <c r="H7" s="317"/>
      <c r="I7" s="317"/>
      <c r="J7" s="317"/>
      <c r="K7" s="317"/>
      <c r="L7" s="317"/>
      <c r="M7" s="317"/>
      <c r="N7" s="317"/>
      <c r="O7" s="317"/>
    </row>
    <row r="8" spans="1:14" s="240" customFormat="1" ht="14.25">
      <c r="A8" s="361"/>
      <c r="B8" s="361"/>
      <c r="C8" s="361"/>
      <c r="D8" s="361"/>
      <c r="E8" s="361"/>
      <c r="F8" s="361"/>
      <c r="G8" s="361"/>
      <c r="H8" s="361"/>
      <c r="I8" s="361"/>
      <c r="J8" s="361"/>
      <c r="K8" s="361"/>
      <c r="L8" s="241"/>
      <c r="M8" s="241"/>
      <c r="N8" s="239"/>
    </row>
    <row r="9" spans="1:16" s="240" customFormat="1" ht="12.75">
      <c r="A9" s="346"/>
      <c r="B9" s="346"/>
      <c r="C9" s="346"/>
      <c r="D9" s="346"/>
      <c r="E9" s="346"/>
      <c r="F9" s="346"/>
      <c r="G9" s="338"/>
      <c r="H9" s="338"/>
      <c r="I9" s="338"/>
      <c r="J9" s="338"/>
      <c r="K9" s="242"/>
      <c r="L9" s="339" t="s">
        <v>514</v>
      </c>
      <c r="M9" s="339"/>
      <c r="N9" s="339">
        <f>P446</f>
        <v>0</v>
      </c>
      <c r="O9" s="339"/>
      <c r="P9" s="245" t="s">
        <v>627</v>
      </c>
    </row>
    <row r="10" spans="1:16" s="240" customFormat="1" ht="12.75">
      <c r="A10" s="243"/>
      <c r="B10" s="243"/>
      <c r="C10" s="243"/>
      <c r="D10" s="243"/>
      <c r="E10" s="243"/>
      <c r="F10" s="244"/>
      <c r="G10" s="338"/>
      <c r="H10" s="338"/>
      <c r="I10" s="338"/>
      <c r="J10" s="338"/>
      <c r="K10" s="242"/>
      <c r="L10" s="339" t="s">
        <v>515</v>
      </c>
      <c r="M10" s="339"/>
      <c r="N10" s="339">
        <f>L444</f>
        <v>0</v>
      </c>
      <c r="O10" s="339"/>
      <c r="P10" s="245" t="s">
        <v>628</v>
      </c>
    </row>
    <row r="11" spans="1:16" s="240" customFormat="1" ht="14.25">
      <c r="A11" s="346"/>
      <c r="B11" s="346"/>
      <c r="C11" s="346"/>
      <c r="D11" s="346"/>
      <c r="E11" s="346"/>
      <c r="F11" s="244"/>
      <c r="G11" s="243"/>
      <c r="H11" s="347"/>
      <c r="I11" s="347"/>
      <c r="J11" s="241"/>
      <c r="K11" s="241"/>
      <c r="L11" s="243"/>
      <c r="M11" s="347" t="s">
        <v>513</v>
      </c>
      <c r="N11" s="347"/>
      <c r="O11" s="241"/>
      <c r="P11" s="243"/>
    </row>
    <row r="12" spans="1:16" s="263" customFormat="1" ht="13.5" customHeight="1">
      <c r="A12" s="369" t="s">
        <v>497</v>
      </c>
      <c r="B12" s="369" t="s">
        <v>498</v>
      </c>
      <c r="C12" s="370" t="s">
        <v>646</v>
      </c>
      <c r="D12" s="371" t="s">
        <v>499</v>
      </c>
      <c r="E12" s="371" t="s">
        <v>500</v>
      </c>
      <c r="F12" s="372" t="s">
        <v>501</v>
      </c>
      <c r="G12" s="372"/>
      <c r="H12" s="372"/>
      <c r="I12" s="372"/>
      <c r="J12" s="372"/>
      <c r="K12" s="372"/>
      <c r="L12" s="370" t="s">
        <v>502</v>
      </c>
      <c r="M12" s="370"/>
      <c r="N12" s="370"/>
      <c r="O12" s="370"/>
      <c r="P12" s="370"/>
    </row>
    <row r="13" spans="1:16" s="264" customFormat="1" ht="75.75" customHeight="1">
      <c r="A13" s="369"/>
      <c r="B13" s="369"/>
      <c r="C13" s="370"/>
      <c r="D13" s="371"/>
      <c r="E13" s="371"/>
      <c r="F13" s="272" t="s">
        <v>503</v>
      </c>
      <c r="G13" s="272" t="s">
        <v>140</v>
      </c>
      <c r="H13" s="272" t="s">
        <v>533</v>
      </c>
      <c r="I13" s="262" t="s">
        <v>649</v>
      </c>
      <c r="J13" s="272" t="s">
        <v>535</v>
      </c>
      <c r="K13" s="272" t="s">
        <v>536</v>
      </c>
      <c r="L13" s="272" t="s">
        <v>504</v>
      </c>
      <c r="M13" s="272" t="s">
        <v>533</v>
      </c>
      <c r="N13" s="262" t="s">
        <v>649</v>
      </c>
      <c r="O13" s="272" t="s">
        <v>535</v>
      </c>
      <c r="P13" s="272" t="s">
        <v>537</v>
      </c>
    </row>
    <row r="14" spans="1:16" ht="12.75">
      <c r="A14" s="368" t="s">
        <v>650</v>
      </c>
      <c r="B14" s="368"/>
      <c r="C14" s="368"/>
      <c r="D14" s="368"/>
      <c r="E14" s="368"/>
      <c r="F14" s="368"/>
      <c r="G14" s="368"/>
      <c r="H14" s="368"/>
      <c r="I14" s="368"/>
      <c r="J14" s="368"/>
      <c r="K14" s="368"/>
      <c r="L14" s="368"/>
      <c r="M14" s="368"/>
      <c r="N14" s="368"/>
      <c r="O14" s="368"/>
      <c r="P14" s="368"/>
    </row>
    <row r="15" spans="1:16" ht="12.75">
      <c r="A15" s="38">
        <v>1</v>
      </c>
      <c r="B15" s="26" t="s">
        <v>522</v>
      </c>
      <c r="C15" s="103" t="s">
        <v>335</v>
      </c>
      <c r="D15" s="48" t="s">
        <v>560</v>
      </c>
      <c r="E15" s="102">
        <v>14.98</v>
      </c>
      <c r="F15" s="49"/>
      <c r="G15" s="111"/>
      <c r="H15" s="111"/>
      <c r="I15" s="67"/>
      <c r="J15" s="67"/>
      <c r="K15" s="48"/>
      <c r="L15" s="48"/>
      <c r="M15" s="48"/>
      <c r="N15" s="48"/>
      <c r="O15" s="48"/>
      <c r="P15" s="48"/>
    </row>
    <row r="16" spans="1:16" s="41" customFormat="1" ht="22.5">
      <c r="A16" s="38">
        <v>2</v>
      </c>
      <c r="B16" s="26" t="s">
        <v>522</v>
      </c>
      <c r="C16" s="103" t="s">
        <v>336</v>
      </c>
      <c r="D16" s="48" t="s">
        <v>526</v>
      </c>
      <c r="E16" s="102">
        <v>4</v>
      </c>
      <c r="F16" s="49"/>
      <c r="G16" s="111"/>
      <c r="H16" s="111"/>
      <c r="I16" s="67"/>
      <c r="J16" s="67"/>
      <c r="K16" s="48"/>
      <c r="L16" s="48"/>
      <c r="M16" s="48"/>
      <c r="N16" s="48"/>
      <c r="O16" s="48"/>
      <c r="P16" s="48"/>
    </row>
    <row r="17" spans="1:16" s="41" customFormat="1" ht="11.25">
      <c r="A17" s="38">
        <v>3</v>
      </c>
      <c r="B17" s="26" t="s">
        <v>522</v>
      </c>
      <c r="C17" s="103" t="s">
        <v>337</v>
      </c>
      <c r="D17" s="48" t="s">
        <v>560</v>
      </c>
      <c r="E17" s="102">
        <v>10</v>
      </c>
      <c r="F17" s="49"/>
      <c r="G17" s="111"/>
      <c r="H17" s="111"/>
      <c r="I17" s="67"/>
      <c r="J17" s="67"/>
      <c r="K17" s="48"/>
      <c r="L17" s="48"/>
      <c r="M17" s="48"/>
      <c r="N17" s="48"/>
      <c r="O17" s="48"/>
      <c r="P17" s="48"/>
    </row>
    <row r="18" spans="1:16" s="41" customFormat="1" ht="11.25">
      <c r="A18" s="38">
        <v>4</v>
      </c>
      <c r="B18" s="26" t="s">
        <v>522</v>
      </c>
      <c r="C18" s="103" t="s">
        <v>338</v>
      </c>
      <c r="D18" s="48" t="s">
        <v>526</v>
      </c>
      <c r="E18" s="102">
        <v>8</v>
      </c>
      <c r="F18" s="49"/>
      <c r="G18" s="111"/>
      <c r="H18" s="111"/>
      <c r="I18" s="67"/>
      <c r="J18" s="67"/>
      <c r="K18" s="48"/>
      <c r="L18" s="48"/>
      <c r="M18" s="48"/>
      <c r="N18" s="48"/>
      <c r="O18" s="48"/>
      <c r="P18" s="48"/>
    </row>
    <row r="19" spans="1:16" s="41" customFormat="1" ht="11.25">
      <c r="A19" s="38">
        <v>5</v>
      </c>
      <c r="B19" s="26" t="s">
        <v>522</v>
      </c>
      <c r="C19" s="103" t="s">
        <v>339</v>
      </c>
      <c r="D19" s="48" t="s">
        <v>526</v>
      </c>
      <c r="E19" s="102">
        <v>16</v>
      </c>
      <c r="F19" s="49"/>
      <c r="G19" s="111"/>
      <c r="H19" s="111"/>
      <c r="I19" s="67"/>
      <c r="J19" s="67"/>
      <c r="K19" s="48"/>
      <c r="L19" s="48"/>
      <c r="M19" s="48"/>
      <c r="N19" s="48"/>
      <c r="O19" s="48"/>
      <c r="P19" s="48"/>
    </row>
    <row r="20" spans="1:16" s="41" customFormat="1" ht="11.25">
      <c r="A20" s="38">
        <v>6</v>
      </c>
      <c r="B20" s="26" t="s">
        <v>522</v>
      </c>
      <c r="C20" s="103" t="s">
        <v>340</v>
      </c>
      <c r="D20" s="48" t="s">
        <v>527</v>
      </c>
      <c r="E20" s="102">
        <v>9</v>
      </c>
      <c r="F20" s="49"/>
      <c r="G20" s="111"/>
      <c r="H20" s="111"/>
      <c r="I20" s="67"/>
      <c r="J20" s="67"/>
      <c r="K20" s="48"/>
      <c r="L20" s="48"/>
      <c r="M20" s="48"/>
      <c r="N20" s="48"/>
      <c r="O20" s="48"/>
      <c r="P20" s="48"/>
    </row>
    <row r="21" spans="1:16" s="41" customFormat="1" ht="12.75" customHeight="1">
      <c r="A21" s="365" t="s">
        <v>18</v>
      </c>
      <c r="B21" s="366"/>
      <c r="C21" s="366"/>
      <c r="D21" s="366"/>
      <c r="E21" s="366"/>
      <c r="F21" s="366"/>
      <c r="G21" s="366"/>
      <c r="H21" s="366"/>
      <c r="I21" s="366"/>
      <c r="J21" s="366"/>
      <c r="K21" s="366"/>
      <c r="L21" s="366"/>
      <c r="M21" s="366"/>
      <c r="N21" s="366"/>
      <c r="O21" s="366"/>
      <c r="P21" s="367"/>
    </row>
    <row r="22" spans="1:16" s="41" customFormat="1" ht="22.5">
      <c r="A22" s="38">
        <v>1</v>
      </c>
      <c r="B22" s="26" t="s">
        <v>522</v>
      </c>
      <c r="C22" s="44" t="s">
        <v>19</v>
      </c>
      <c r="D22" s="39" t="s">
        <v>526</v>
      </c>
      <c r="E22" s="39">
        <v>3</v>
      </c>
      <c r="F22" s="40"/>
      <c r="G22" s="39"/>
      <c r="H22" s="39"/>
      <c r="I22" s="39"/>
      <c r="J22" s="39"/>
      <c r="K22" s="39"/>
      <c r="L22" s="39"/>
      <c r="M22" s="39"/>
      <c r="N22" s="39"/>
      <c r="O22" s="39"/>
      <c r="P22" s="39"/>
    </row>
    <row r="23" spans="1:16" s="41" customFormat="1" ht="22.5">
      <c r="A23" s="38">
        <v>2</v>
      </c>
      <c r="B23" s="26" t="s">
        <v>522</v>
      </c>
      <c r="C23" s="44" t="s">
        <v>20</v>
      </c>
      <c r="D23" s="39" t="s">
        <v>526</v>
      </c>
      <c r="E23" s="39">
        <v>1</v>
      </c>
      <c r="F23" s="49"/>
      <c r="G23" s="39"/>
      <c r="H23" s="39"/>
      <c r="I23" s="39"/>
      <c r="J23" s="39"/>
      <c r="K23" s="39"/>
      <c r="L23" s="39"/>
      <c r="M23" s="39"/>
      <c r="N23" s="39"/>
      <c r="O23" s="39"/>
      <c r="P23" s="39"/>
    </row>
    <row r="24" spans="1:16" s="41" customFormat="1" ht="22.5">
      <c r="A24" s="38">
        <v>3</v>
      </c>
      <c r="B24" s="26" t="s">
        <v>522</v>
      </c>
      <c r="C24" s="44" t="s">
        <v>21</v>
      </c>
      <c r="D24" s="39" t="s">
        <v>526</v>
      </c>
      <c r="E24" s="85">
        <v>1</v>
      </c>
      <c r="F24" s="49"/>
      <c r="G24" s="39"/>
      <c r="H24" s="39"/>
      <c r="I24" s="39"/>
      <c r="J24" s="39"/>
      <c r="K24" s="39"/>
      <c r="L24" s="39"/>
      <c r="M24" s="39"/>
      <c r="N24" s="39"/>
      <c r="O24" s="39"/>
      <c r="P24" s="39"/>
    </row>
    <row r="25" spans="1:16" s="41" customFormat="1" ht="22.5">
      <c r="A25" s="38">
        <v>4</v>
      </c>
      <c r="B25" s="26" t="s">
        <v>522</v>
      </c>
      <c r="C25" s="44" t="s">
        <v>620</v>
      </c>
      <c r="D25" s="39" t="s">
        <v>526</v>
      </c>
      <c r="E25" s="85">
        <v>2</v>
      </c>
      <c r="F25" s="49"/>
      <c r="G25" s="39"/>
      <c r="H25" s="39"/>
      <c r="I25" s="39"/>
      <c r="J25" s="39"/>
      <c r="K25" s="39"/>
      <c r="L25" s="39"/>
      <c r="M25" s="39"/>
      <c r="N25" s="39"/>
      <c r="O25" s="39"/>
      <c r="P25" s="39"/>
    </row>
    <row r="26" spans="1:16" s="41" customFormat="1" ht="22.5">
      <c r="A26" s="38">
        <v>5</v>
      </c>
      <c r="B26" s="26" t="s">
        <v>522</v>
      </c>
      <c r="C26" s="44" t="s">
        <v>22</v>
      </c>
      <c r="D26" s="39" t="s">
        <v>526</v>
      </c>
      <c r="E26" s="85">
        <v>2</v>
      </c>
      <c r="F26" s="49"/>
      <c r="G26" s="39"/>
      <c r="H26" s="39"/>
      <c r="I26" s="39"/>
      <c r="J26" s="39"/>
      <c r="K26" s="39"/>
      <c r="L26" s="39"/>
      <c r="M26" s="39"/>
      <c r="N26" s="39"/>
      <c r="O26" s="39"/>
      <c r="P26" s="39"/>
    </row>
    <row r="27" spans="1:16" s="41" customFormat="1" ht="22.5">
      <c r="A27" s="38">
        <v>6</v>
      </c>
      <c r="B27" s="26" t="s">
        <v>522</v>
      </c>
      <c r="C27" s="44" t="s">
        <v>23</v>
      </c>
      <c r="D27" s="39" t="s">
        <v>526</v>
      </c>
      <c r="E27" s="85">
        <v>2</v>
      </c>
      <c r="F27" s="49"/>
      <c r="G27" s="39"/>
      <c r="H27" s="39"/>
      <c r="I27" s="39"/>
      <c r="J27" s="39"/>
      <c r="K27" s="39"/>
      <c r="L27" s="39"/>
      <c r="M27" s="39"/>
      <c r="N27" s="39"/>
      <c r="O27" s="39"/>
      <c r="P27" s="39"/>
    </row>
    <row r="28" spans="1:16" s="41" customFormat="1" ht="22.5">
      <c r="A28" s="38">
        <v>7</v>
      </c>
      <c r="B28" s="26" t="s">
        <v>522</v>
      </c>
      <c r="C28" s="44" t="s">
        <v>24</v>
      </c>
      <c r="D28" s="39" t="s">
        <v>526</v>
      </c>
      <c r="E28" s="85">
        <v>1</v>
      </c>
      <c r="F28" s="49"/>
      <c r="G28" s="39"/>
      <c r="H28" s="39"/>
      <c r="I28" s="39"/>
      <c r="J28" s="39"/>
      <c r="K28" s="39"/>
      <c r="L28" s="39"/>
      <c r="M28" s="39"/>
      <c r="N28" s="39"/>
      <c r="O28" s="39"/>
      <c r="P28" s="39"/>
    </row>
    <row r="29" spans="1:16" s="41" customFormat="1" ht="22.5">
      <c r="A29" s="38">
        <v>8</v>
      </c>
      <c r="B29" s="26" t="s">
        <v>522</v>
      </c>
      <c r="C29" s="44" t="s">
        <v>25</v>
      </c>
      <c r="D29" s="39" t="s">
        <v>526</v>
      </c>
      <c r="E29" s="85">
        <v>2</v>
      </c>
      <c r="F29" s="49"/>
      <c r="G29" s="39"/>
      <c r="H29" s="39"/>
      <c r="I29" s="39"/>
      <c r="J29" s="39"/>
      <c r="K29" s="39"/>
      <c r="L29" s="39"/>
      <c r="M29" s="39"/>
      <c r="N29" s="39"/>
      <c r="O29" s="39"/>
      <c r="P29" s="39"/>
    </row>
    <row r="30" spans="1:16" s="41" customFormat="1" ht="33.75">
      <c r="A30" s="38">
        <v>9</v>
      </c>
      <c r="B30" s="26" t="s">
        <v>522</v>
      </c>
      <c r="C30" s="84" t="s">
        <v>26</v>
      </c>
      <c r="D30" s="48" t="s">
        <v>524</v>
      </c>
      <c r="E30" s="85">
        <v>1</v>
      </c>
      <c r="F30" s="49"/>
      <c r="G30" s="39"/>
      <c r="H30" s="39"/>
      <c r="I30" s="39"/>
      <c r="J30" s="39"/>
      <c r="K30" s="39"/>
      <c r="L30" s="39"/>
      <c r="M30" s="39"/>
      <c r="N30" s="39"/>
      <c r="O30" s="39"/>
      <c r="P30" s="39"/>
    </row>
    <row r="31" spans="1:16" s="41" customFormat="1" ht="12" thickBot="1">
      <c r="A31" s="251">
        <v>9</v>
      </c>
      <c r="B31" s="252" t="s">
        <v>522</v>
      </c>
      <c r="C31" s="268" t="s">
        <v>446</v>
      </c>
      <c r="D31" s="254" t="s">
        <v>524</v>
      </c>
      <c r="E31" s="269">
        <v>1</v>
      </c>
      <c r="F31" s="270"/>
      <c r="G31" s="257"/>
      <c r="H31" s="257"/>
      <c r="I31" s="257"/>
      <c r="J31" s="257"/>
      <c r="K31" s="257"/>
      <c r="L31" s="257"/>
      <c r="M31" s="257"/>
      <c r="N31" s="257"/>
      <c r="O31" s="257"/>
      <c r="P31" s="257"/>
    </row>
    <row r="32" spans="1:16" ht="15.75" customHeight="1" thickTop="1">
      <c r="A32" s="342" t="s">
        <v>676</v>
      </c>
      <c r="B32" s="343"/>
      <c r="C32" s="343"/>
      <c r="D32" s="343"/>
      <c r="E32" s="343"/>
      <c r="F32" s="343"/>
      <c r="G32" s="343"/>
      <c r="H32" s="343"/>
      <c r="I32" s="343"/>
      <c r="J32" s="344"/>
      <c r="K32" s="265"/>
      <c r="L32" s="266"/>
      <c r="M32" s="267"/>
      <c r="N32" s="267"/>
      <c r="O32" s="267"/>
      <c r="P32" s="267"/>
    </row>
    <row r="34" spans="1:16" ht="12.75">
      <c r="A34" s="31"/>
      <c r="B34" s="43"/>
      <c r="C34" s="30" t="s">
        <v>509</v>
      </c>
      <c r="D34" s="348" t="s">
        <v>510</v>
      </c>
      <c r="E34" s="348"/>
      <c r="F34" s="348"/>
      <c r="G34" s="348"/>
      <c r="H34" s="348"/>
      <c r="I34" s="348"/>
      <c r="J34" s="348"/>
      <c r="K34" s="348"/>
      <c r="L34" s="348"/>
      <c r="M34" s="43"/>
      <c r="N34" s="349"/>
      <c r="O34" s="349"/>
      <c r="P34" s="349"/>
    </row>
    <row r="35" spans="1:16" ht="12.75">
      <c r="A35" s="31"/>
      <c r="B35" s="43"/>
      <c r="C35" s="30"/>
      <c r="D35" s="348" t="s">
        <v>511</v>
      </c>
      <c r="E35" s="348"/>
      <c r="F35" s="348"/>
      <c r="G35" s="348"/>
      <c r="H35" s="348"/>
      <c r="I35" s="348"/>
      <c r="J35" s="348"/>
      <c r="K35" s="348"/>
      <c r="L35" s="348"/>
      <c r="M35" s="43"/>
      <c r="N35" s="348"/>
      <c r="O35" s="348"/>
      <c r="P35" s="348"/>
    </row>
    <row r="36" spans="1:16" ht="5.25" customHeight="1">
      <c r="A36" s="31"/>
      <c r="B36" s="43"/>
      <c r="C36" s="30"/>
      <c r="D36" s="43"/>
      <c r="E36" s="43"/>
      <c r="F36" s="43"/>
      <c r="G36" s="43"/>
      <c r="H36" s="43"/>
      <c r="I36" s="43"/>
      <c r="J36" s="43"/>
      <c r="K36" s="43"/>
      <c r="L36" s="43"/>
      <c r="M36" s="43"/>
      <c r="N36" s="43"/>
      <c r="O36" s="43"/>
      <c r="P36" s="43"/>
    </row>
    <row r="37" spans="1:16" ht="5.25" customHeight="1">
      <c r="A37" s="31"/>
      <c r="B37" s="43"/>
      <c r="C37" s="30"/>
      <c r="D37" s="43"/>
      <c r="E37" s="43"/>
      <c r="F37" s="43"/>
      <c r="G37" s="43"/>
      <c r="H37" s="43"/>
      <c r="I37" s="43"/>
      <c r="J37" s="43"/>
      <c r="K37" s="43"/>
      <c r="L37" s="43"/>
      <c r="M37" s="43"/>
      <c r="N37" s="43"/>
      <c r="O37" s="43"/>
      <c r="P37" s="43"/>
    </row>
    <row r="38" spans="1:16" ht="12.75">
      <c r="A38" s="31"/>
      <c r="B38" s="43"/>
      <c r="C38" s="30" t="s">
        <v>519</v>
      </c>
      <c r="D38" s="348" t="s">
        <v>510</v>
      </c>
      <c r="E38" s="348"/>
      <c r="F38" s="348"/>
      <c r="G38" s="348"/>
      <c r="H38" s="348"/>
      <c r="I38" s="348"/>
      <c r="J38" s="348"/>
      <c r="K38" s="348"/>
      <c r="L38" s="348"/>
      <c r="M38" s="43"/>
      <c r="N38" s="349"/>
      <c r="O38" s="349"/>
      <c r="P38" s="349"/>
    </row>
    <row r="39" spans="1:16" ht="12.75">
      <c r="A39" s="31"/>
      <c r="B39" s="43"/>
      <c r="C39" s="30"/>
      <c r="D39" s="348" t="s">
        <v>511</v>
      </c>
      <c r="E39" s="348"/>
      <c r="F39" s="348"/>
      <c r="G39" s="348"/>
      <c r="H39" s="348"/>
      <c r="I39" s="348"/>
      <c r="J39" s="348"/>
      <c r="K39" s="348"/>
      <c r="L39" s="348"/>
      <c r="M39" s="43"/>
      <c r="N39" s="348"/>
      <c r="O39" s="348"/>
      <c r="P39" s="348"/>
    </row>
    <row r="119" ht="12.75">
      <c r="B119" s="34" t="s">
        <v>455</v>
      </c>
    </row>
  </sheetData>
  <sheetProtection/>
  <mergeCells count="47">
    <mergeCell ref="A1:P1"/>
    <mergeCell ref="A2:P2"/>
    <mergeCell ref="A3:B3"/>
    <mergeCell ref="C3:O3"/>
    <mergeCell ref="A4:B4"/>
    <mergeCell ref="L12:P12"/>
    <mergeCell ref="A11:E11"/>
    <mergeCell ref="H11:I11"/>
    <mergeCell ref="A8:K8"/>
    <mergeCell ref="A9:F9"/>
    <mergeCell ref="G9:H9"/>
    <mergeCell ref="I9:J9"/>
    <mergeCell ref="A12:A13"/>
    <mergeCell ref="B12:B13"/>
    <mergeCell ref="C12:C13"/>
    <mergeCell ref="D12:D13"/>
    <mergeCell ref="E12:E13"/>
    <mergeCell ref="F12:K12"/>
    <mergeCell ref="D39:F39"/>
    <mergeCell ref="G39:L39"/>
    <mergeCell ref="N39:P39"/>
    <mergeCell ref="D35:F35"/>
    <mergeCell ref="G35:L35"/>
    <mergeCell ref="N35:P35"/>
    <mergeCell ref="D38:F38"/>
    <mergeCell ref="G38:L38"/>
    <mergeCell ref="N38:P38"/>
    <mergeCell ref="D34:F34"/>
    <mergeCell ref="G34:L34"/>
    <mergeCell ref="N34:P34"/>
    <mergeCell ref="C4:O4"/>
    <mergeCell ref="A5:B5"/>
    <mergeCell ref="C5:O5"/>
    <mergeCell ref="A6:B6"/>
    <mergeCell ref="C6:O6"/>
    <mergeCell ref="A7:B7"/>
    <mergeCell ref="C7:O7"/>
    <mergeCell ref="M11:N11"/>
    <mergeCell ref="A32:J32"/>
    <mergeCell ref="L9:M9"/>
    <mergeCell ref="N9:O9"/>
    <mergeCell ref="G10:H10"/>
    <mergeCell ref="I10:J10"/>
    <mergeCell ref="L10:M10"/>
    <mergeCell ref="N10:O10"/>
    <mergeCell ref="A21:P21"/>
    <mergeCell ref="A14:P14"/>
  </mergeCells>
  <printOptions horizontalCentered="1"/>
  <pageMargins left="0" right="0" top="0.7480314960629921" bottom="0.3937007874015748" header="0.31496062992125984" footer="0.31496062992125984"/>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indexed="27"/>
  </sheetPr>
  <dimension ref="A1:P562"/>
  <sheetViews>
    <sheetView view="pageBreakPreview" zoomScaleNormal="85" zoomScaleSheetLayoutView="100" zoomScalePageLayoutView="0" workbookViewId="0" topLeftCell="A478">
      <selection activeCell="A491" sqref="A491:J491"/>
    </sheetView>
  </sheetViews>
  <sheetFormatPr defaultColWidth="9.28125" defaultRowHeight="12.75"/>
  <cols>
    <col min="1" max="1" width="3.421875" style="35" customWidth="1"/>
    <col min="2" max="2" width="7.7109375" style="34" customWidth="1"/>
    <col min="3" max="3" width="35.28125" style="33" customWidth="1"/>
    <col min="4" max="4" width="5.57421875" style="32" customWidth="1"/>
    <col min="5" max="5" width="6.00390625" style="32" customWidth="1"/>
    <col min="6" max="6" width="5.28125" style="34" customWidth="1"/>
    <col min="7" max="7" width="5.8515625" style="34" customWidth="1"/>
    <col min="8" max="8" width="7.28125" style="34" customWidth="1"/>
    <col min="9" max="9" width="7.57421875" style="34" customWidth="1"/>
    <col min="10" max="10" width="6.28125" style="34" customWidth="1"/>
    <col min="11" max="11" width="9.00390625" style="34" customWidth="1"/>
    <col min="12" max="12" width="11.28125" style="34" customWidth="1"/>
    <col min="13" max="13" width="10.28125" style="34" customWidth="1"/>
    <col min="14" max="14" width="11.57421875" style="34" customWidth="1"/>
    <col min="15" max="15" width="9.421875" style="34" customWidth="1"/>
    <col min="16" max="16" width="11.421875" style="34" customWidth="1"/>
    <col min="17" max="16384" width="9.28125" style="42" customWidth="1"/>
  </cols>
  <sheetData>
    <row r="1" spans="1:16" s="41" customFormat="1" ht="13.5" customHeight="1">
      <c r="A1" s="362" t="s">
        <v>652</v>
      </c>
      <c r="B1" s="362"/>
      <c r="C1" s="363"/>
      <c r="D1" s="362"/>
      <c r="E1" s="362"/>
      <c r="F1" s="362"/>
      <c r="G1" s="362"/>
      <c r="H1" s="362"/>
      <c r="I1" s="362"/>
      <c r="J1" s="362"/>
      <c r="K1" s="362"/>
      <c r="L1" s="362"/>
      <c r="M1" s="362"/>
      <c r="N1" s="362"/>
      <c r="O1" s="362"/>
      <c r="P1" s="362"/>
    </row>
    <row r="2" spans="1:16" s="41" customFormat="1" ht="13.5" customHeight="1">
      <c r="A2" s="341" t="s">
        <v>662</v>
      </c>
      <c r="B2" s="341"/>
      <c r="C2" s="341"/>
      <c r="D2" s="341"/>
      <c r="E2" s="341"/>
      <c r="F2" s="341"/>
      <c r="G2" s="341"/>
      <c r="H2" s="341"/>
      <c r="I2" s="341"/>
      <c r="J2" s="341"/>
      <c r="K2" s="341"/>
      <c r="L2" s="341"/>
      <c r="M2" s="341"/>
      <c r="N2" s="341"/>
      <c r="O2" s="341"/>
      <c r="P2" s="341"/>
    </row>
    <row r="3" spans="1:15" s="239" customFormat="1" ht="15.75" customHeight="1">
      <c r="A3" s="340" t="s">
        <v>621</v>
      </c>
      <c r="B3" s="340"/>
      <c r="C3" s="317" t="s">
        <v>638</v>
      </c>
      <c r="D3" s="317"/>
      <c r="E3" s="317"/>
      <c r="F3" s="317"/>
      <c r="G3" s="317"/>
      <c r="H3" s="317"/>
      <c r="I3" s="317"/>
      <c r="J3" s="317"/>
      <c r="K3" s="317"/>
      <c r="L3" s="317"/>
      <c r="M3" s="317"/>
      <c r="N3" s="317"/>
      <c r="O3" s="317"/>
    </row>
    <row r="4" spans="1:15" s="239" customFormat="1" ht="15.75" customHeight="1">
      <c r="A4" s="364"/>
      <c r="B4" s="364"/>
      <c r="C4" s="317" t="s">
        <v>622</v>
      </c>
      <c r="D4" s="317"/>
      <c r="E4" s="317"/>
      <c r="F4" s="317"/>
      <c r="G4" s="317"/>
      <c r="H4" s="317"/>
      <c r="I4" s="317"/>
      <c r="J4" s="317"/>
      <c r="K4" s="317"/>
      <c r="L4" s="317"/>
      <c r="M4" s="317"/>
      <c r="N4" s="317"/>
      <c r="O4" s="317"/>
    </row>
    <row r="5" spans="1:15" s="239" customFormat="1" ht="15.75" customHeight="1">
      <c r="A5" s="340" t="s">
        <v>623</v>
      </c>
      <c r="B5" s="340"/>
      <c r="C5" s="317" t="s">
        <v>639</v>
      </c>
      <c r="D5" s="317"/>
      <c r="E5" s="317"/>
      <c r="F5" s="317"/>
      <c r="G5" s="317"/>
      <c r="H5" s="317"/>
      <c r="I5" s="317"/>
      <c r="J5" s="317"/>
      <c r="K5" s="317"/>
      <c r="L5" s="317"/>
      <c r="M5" s="317"/>
      <c r="N5" s="317"/>
      <c r="O5" s="317"/>
    </row>
    <row r="6" spans="1:15" s="239" customFormat="1" ht="15.75" customHeight="1">
      <c r="A6" s="340" t="s">
        <v>624</v>
      </c>
      <c r="B6" s="340"/>
      <c r="C6" s="317" t="s">
        <v>625</v>
      </c>
      <c r="D6" s="317"/>
      <c r="E6" s="317"/>
      <c r="F6" s="317"/>
      <c r="G6" s="317"/>
      <c r="H6" s="317"/>
      <c r="I6" s="317"/>
      <c r="J6" s="317"/>
      <c r="K6" s="317"/>
      <c r="L6" s="317"/>
      <c r="M6" s="317"/>
      <c r="N6" s="317"/>
      <c r="O6" s="317"/>
    </row>
    <row r="7" spans="1:15" s="240" customFormat="1" ht="15.75" customHeight="1">
      <c r="A7" s="345" t="s">
        <v>626</v>
      </c>
      <c r="B7" s="345"/>
      <c r="C7" s="317" t="s">
        <v>674</v>
      </c>
      <c r="D7" s="317"/>
      <c r="E7" s="317"/>
      <c r="F7" s="317"/>
      <c r="G7" s="317"/>
      <c r="H7" s="317"/>
      <c r="I7" s="317"/>
      <c r="J7" s="317"/>
      <c r="K7" s="317"/>
      <c r="L7" s="317"/>
      <c r="M7" s="317"/>
      <c r="N7" s="317"/>
      <c r="O7" s="317"/>
    </row>
    <row r="8" spans="1:14" s="240" customFormat="1" ht="14.25">
      <c r="A8" s="361"/>
      <c r="B8" s="361"/>
      <c r="C8" s="361"/>
      <c r="D8" s="361"/>
      <c r="E8" s="361"/>
      <c r="F8" s="361"/>
      <c r="G8" s="361"/>
      <c r="H8" s="361"/>
      <c r="I8" s="361"/>
      <c r="J8" s="361"/>
      <c r="K8" s="361"/>
      <c r="L8" s="241"/>
      <c r="M8" s="241"/>
      <c r="N8" s="239"/>
    </row>
    <row r="9" spans="1:16" s="240" customFormat="1" ht="12.75">
      <c r="A9" s="346"/>
      <c r="B9" s="346"/>
      <c r="C9" s="346"/>
      <c r="D9" s="346"/>
      <c r="E9" s="346"/>
      <c r="F9" s="346"/>
      <c r="G9" s="338"/>
      <c r="H9" s="338"/>
      <c r="I9" s="338"/>
      <c r="J9" s="338"/>
      <c r="K9" s="242"/>
      <c r="L9" s="339" t="s">
        <v>514</v>
      </c>
      <c r="M9" s="339"/>
      <c r="N9" s="339">
        <f>P437</f>
        <v>0</v>
      </c>
      <c r="O9" s="339"/>
      <c r="P9" s="245" t="s">
        <v>627</v>
      </c>
    </row>
    <row r="10" spans="1:16" s="240" customFormat="1" ht="12.75">
      <c r="A10" s="243"/>
      <c r="B10" s="243"/>
      <c r="C10" s="243"/>
      <c r="D10" s="243"/>
      <c r="E10" s="243"/>
      <c r="F10" s="244"/>
      <c r="G10" s="338"/>
      <c r="H10" s="338"/>
      <c r="I10" s="338"/>
      <c r="J10" s="338"/>
      <c r="K10" s="242"/>
      <c r="L10" s="339" t="s">
        <v>515</v>
      </c>
      <c r="M10" s="339"/>
      <c r="N10" s="339">
        <f>L435</f>
        <v>0</v>
      </c>
      <c r="O10" s="339"/>
      <c r="P10" s="245" t="s">
        <v>628</v>
      </c>
    </row>
    <row r="11" spans="1:16" s="240" customFormat="1" ht="14.25">
      <c r="A11" s="346"/>
      <c r="B11" s="346"/>
      <c r="C11" s="346"/>
      <c r="D11" s="346"/>
      <c r="E11" s="346"/>
      <c r="F11" s="244"/>
      <c r="G11" s="243"/>
      <c r="H11" s="347"/>
      <c r="I11" s="347"/>
      <c r="J11" s="241"/>
      <c r="K11" s="241"/>
      <c r="L11" s="243"/>
      <c r="M11" s="347" t="s">
        <v>513</v>
      </c>
      <c r="N11" s="347"/>
      <c r="O11" s="241"/>
      <c r="P11" s="243"/>
    </row>
    <row r="12" spans="1:16" s="263" customFormat="1" ht="13.5" customHeight="1">
      <c r="A12" s="369" t="s">
        <v>497</v>
      </c>
      <c r="B12" s="369" t="s">
        <v>498</v>
      </c>
      <c r="C12" s="370" t="s">
        <v>646</v>
      </c>
      <c r="D12" s="371" t="s">
        <v>499</v>
      </c>
      <c r="E12" s="371" t="s">
        <v>500</v>
      </c>
      <c r="F12" s="372" t="s">
        <v>501</v>
      </c>
      <c r="G12" s="372"/>
      <c r="H12" s="372"/>
      <c r="I12" s="372"/>
      <c r="J12" s="372"/>
      <c r="K12" s="372"/>
      <c r="L12" s="370" t="s">
        <v>502</v>
      </c>
      <c r="M12" s="370"/>
      <c r="N12" s="370"/>
      <c r="O12" s="370"/>
      <c r="P12" s="370"/>
    </row>
    <row r="13" spans="1:16" s="264" customFormat="1" ht="92.25" customHeight="1">
      <c r="A13" s="369"/>
      <c r="B13" s="369"/>
      <c r="C13" s="370"/>
      <c r="D13" s="371"/>
      <c r="E13" s="371"/>
      <c r="F13" s="272" t="s">
        <v>503</v>
      </c>
      <c r="G13" s="272" t="s">
        <v>140</v>
      </c>
      <c r="H13" s="272" t="s">
        <v>533</v>
      </c>
      <c r="I13" s="272" t="s">
        <v>649</v>
      </c>
      <c r="J13" s="272" t="s">
        <v>535</v>
      </c>
      <c r="K13" s="272" t="s">
        <v>536</v>
      </c>
      <c r="L13" s="272" t="s">
        <v>504</v>
      </c>
      <c r="M13" s="272" t="s">
        <v>533</v>
      </c>
      <c r="N13" s="272" t="s">
        <v>649</v>
      </c>
      <c r="O13" s="272" t="s">
        <v>535</v>
      </c>
      <c r="P13" s="272" t="s">
        <v>537</v>
      </c>
    </row>
    <row r="14" spans="1:16" ht="12.75">
      <c r="A14" s="350" t="s">
        <v>341</v>
      </c>
      <c r="B14" s="350"/>
      <c r="C14" s="350"/>
      <c r="D14" s="350"/>
      <c r="E14" s="350"/>
      <c r="F14" s="350"/>
      <c r="G14" s="350"/>
      <c r="H14" s="350"/>
      <c r="I14" s="350"/>
      <c r="J14" s="350"/>
      <c r="K14" s="350"/>
      <c r="L14" s="350"/>
      <c r="M14" s="350"/>
      <c r="N14" s="350"/>
      <c r="O14" s="350"/>
      <c r="P14" s="350"/>
    </row>
    <row r="15" spans="1:16" ht="12.75">
      <c r="A15" s="388" t="s">
        <v>204</v>
      </c>
      <c r="B15" s="388"/>
      <c r="C15" s="388"/>
      <c r="D15" s="388"/>
      <c r="E15" s="388"/>
      <c r="F15" s="388"/>
      <c r="G15" s="388"/>
      <c r="H15" s="388"/>
      <c r="I15" s="388"/>
      <c r="J15" s="388"/>
      <c r="K15" s="388"/>
      <c r="L15" s="388"/>
      <c r="M15" s="388"/>
      <c r="N15" s="388"/>
      <c r="O15" s="388"/>
      <c r="P15" s="388"/>
    </row>
    <row r="16" spans="1:16" ht="12.75">
      <c r="A16" s="38" t="s">
        <v>539</v>
      </c>
      <c r="B16" s="37" t="s">
        <v>522</v>
      </c>
      <c r="C16" s="44" t="s">
        <v>205</v>
      </c>
      <c r="D16" s="39" t="s">
        <v>526</v>
      </c>
      <c r="E16" s="39">
        <v>17</v>
      </c>
      <c r="F16" s="40"/>
      <c r="G16" s="39"/>
      <c r="H16" s="39"/>
      <c r="I16" s="39"/>
      <c r="J16" s="39"/>
      <c r="K16" s="39"/>
      <c r="L16" s="39"/>
      <c r="M16" s="39"/>
      <c r="N16" s="39"/>
      <c r="O16" s="39"/>
      <c r="P16" s="39"/>
    </row>
    <row r="17" spans="1:16" ht="12.75">
      <c r="A17" s="38" t="s">
        <v>540</v>
      </c>
      <c r="B17" s="37" t="s">
        <v>522</v>
      </c>
      <c r="C17" s="28" t="s">
        <v>206</v>
      </c>
      <c r="D17" s="39" t="s">
        <v>526</v>
      </c>
      <c r="E17" s="39">
        <v>1</v>
      </c>
      <c r="F17" s="40"/>
      <c r="G17" s="39"/>
      <c r="H17" s="39"/>
      <c r="I17" s="39"/>
      <c r="J17" s="39"/>
      <c r="K17" s="39"/>
      <c r="L17" s="39"/>
      <c r="M17" s="39"/>
      <c r="N17" s="39"/>
      <c r="O17" s="39"/>
      <c r="P17" s="39"/>
    </row>
    <row r="18" spans="1:16" ht="12.75">
      <c r="A18" s="38" t="s">
        <v>541</v>
      </c>
      <c r="B18" s="37" t="s">
        <v>522</v>
      </c>
      <c r="C18" s="28" t="s">
        <v>207</v>
      </c>
      <c r="D18" s="39" t="s">
        <v>526</v>
      </c>
      <c r="E18" s="39">
        <v>1</v>
      </c>
      <c r="F18" s="40"/>
      <c r="G18" s="39"/>
      <c r="H18" s="39"/>
      <c r="I18" s="39"/>
      <c r="J18" s="39"/>
      <c r="K18" s="39"/>
      <c r="L18" s="39"/>
      <c r="M18" s="39"/>
      <c r="N18" s="39"/>
      <c r="O18" s="39"/>
      <c r="P18" s="39"/>
    </row>
    <row r="19" spans="1:16" ht="12.75">
      <c r="A19" s="38" t="s">
        <v>542</v>
      </c>
      <c r="B19" s="37" t="s">
        <v>522</v>
      </c>
      <c r="C19" s="28" t="s">
        <v>208</v>
      </c>
      <c r="D19" s="39" t="s">
        <v>526</v>
      </c>
      <c r="E19" s="39">
        <v>1</v>
      </c>
      <c r="F19" s="40"/>
      <c r="G19" s="39"/>
      <c r="H19" s="39"/>
      <c r="I19" s="39"/>
      <c r="J19" s="39"/>
      <c r="K19" s="39"/>
      <c r="L19" s="39"/>
      <c r="M19" s="39"/>
      <c r="N19" s="39"/>
      <c r="O19" s="39"/>
      <c r="P19" s="39"/>
    </row>
    <row r="20" spans="1:16" ht="12.75">
      <c r="A20" s="38" t="s">
        <v>543</v>
      </c>
      <c r="B20" s="37" t="s">
        <v>522</v>
      </c>
      <c r="C20" s="28" t="s">
        <v>209</v>
      </c>
      <c r="D20" s="39" t="s">
        <v>527</v>
      </c>
      <c r="E20" s="39">
        <v>20</v>
      </c>
      <c r="F20" s="40"/>
      <c r="G20" s="39"/>
      <c r="H20" s="39"/>
      <c r="I20" s="39"/>
      <c r="J20" s="39"/>
      <c r="K20" s="39"/>
      <c r="L20" s="39"/>
      <c r="M20" s="39"/>
      <c r="N20" s="39"/>
      <c r="O20" s="39"/>
      <c r="P20" s="39"/>
    </row>
    <row r="21" spans="1:16" ht="12.75">
      <c r="A21" s="38" t="s">
        <v>544</v>
      </c>
      <c r="B21" s="37" t="s">
        <v>522</v>
      </c>
      <c r="C21" s="28" t="s">
        <v>342</v>
      </c>
      <c r="D21" s="39" t="s">
        <v>527</v>
      </c>
      <c r="E21" s="39">
        <v>21</v>
      </c>
      <c r="F21" s="40"/>
      <c r="G21" s="39"/>
      <c r="H21" s="39"/>
      <c r="I21" s="39"/>
      <c r="J21" s="39"/>
      <c r="K21" s="39"/>
      <c r="L21" s="39"/>
      <c r="M21" s="39"/>
      <c r="N21" s="39"/>
      <c r="O21" s="39"/>
      <c r="P21" s="39"/>
    </row>
    <row r="22" spans="1:16" ht="12.75">
      <c r="A22" s="38" t="s">
        <v>545</v>
      </c>
      <c r="B22" s="37" t="s">
        <v>522</v>
      </c>
      <c r="C22" s="28" t="s">
        <v>343</v>
      </c>
      <c r="D22" s="39" t="s">
        <v>527</v>
      </c>
      <c r="E22" s="39">
        <v>57.5</v>
      </c>
      <c r="F22" s="40"/>
      <c r="G22" s="39"/>
      <c r="H22" s="39"/>
      <c r="I22" s="39"/>
      <c r="J22" s="39"/>
      <c r="K22" s="39"/>
      <c r="L22" s="39"/>
      <c r="M22" s="39"/>
      <c r="N22" s="39"/>
      <c r="O22" s="39"/>
      <c r="P22" s="39"/>
    </row>
    <row r="23" spans="1:16" ht="12.75">
      <c r="A23" s="38" t="s">
        <v>548</v>
      </c>
      <c r="B23" s="37" t="s">
        <v>522</v>
      </c>
      <c r="C23" s="28" t="s">
        <v>344</v>
      </c>
      <c r="D23" s="39" t="s">
        <v>527</v>
      </c>
      <c r="E23" s="39">
        <v>23</v>
      </c>
      <c r="F23" s="40"/>
      <c r="G23" s="39"/>
      <c r="H23" s="39"/>
      <c r="I23" s="39"/>
      <c r="J23" s="39"/>
      <c r="K23" s="39"/>
      <c r="L23" s="39"/>
      <c r="M23" s="39"/>
      <c r="N23" s="39"/>
      <c r="O23" s="39"/>
      <c r="P23" s="39"/>
    </row>
    <row r="24" spans="1:16" ht="45">
      <c r="A24" s="38" t="s">
        <v>549</v>
      </c>
      <c r="B24" s="37" t="s">
        <v>522</v>
      </c>
      <c r="C24" s="28" t="s">
        <v>345</v>
      </c>
      <c r="D24" s="39" t="s">
        <v>527</v>
      </c>
      <c r="E24" s="39">
        <v>773.8</v>
      </c>
      <c r="F24" s="40"/>
      <c r="G24" s="39"/>
      <c r="H24" s="39"/>
      <c r="I24" s="39"/>
      <c r="J24" s="39"/>
      <c r="K24" s="39"/>
      <c r="L24" s="39"/>
      <c r="M24" s="39"/>
      <c r="N24" s="39"/>
      <c r="O24" s="39"/>
      <c r="P24" s="39"/>
    </row>
    <row r="25" spans="1:16" ht="12.75">
      <c r="A25" s="38" t="s">
        <v>39</v>
      </c>
      <c r="B25" s="37" t="s">
        <v>522</v>
      </c>
      <c r="C25" s="28" t="s">
        <v>210</v>
      </c>
      <c r="D25" s="39" t="s">
        <v>527</v>
      </c>
      <c r="E25" s="39">
        <v>520</v>
      </c>
      <c r="F25" s="40"/>
      <c r="G25" s="39"/>
      <c r="H25" s="39"/>
      <c r="I25" s="39"/>
      <c r="J25" s="39"/>
      <c r="K25" s="39"/>
      <c r="L25" s="39"/>
      <c r="M25" s="39"/>
      <c r="N25" s="39"/>
      <c r="O25" s="39"/>
      <c r="P25" s="39"/>
    </row>
    <row r="26" spans="1:16" ht="22.5">
      <c r="A26" s="38" t="s">
        <v>550</v>
      </c>
      <c r="B26" s="37" t="s">
        <v>522</v>
      </c>
      <c r="C26" s="28" t="s">
        <v>346</v>
      </c>
      <c r="D26" s="39" t="s">
        <v>524</v>
      </c>
      <c r="E26" s="39">
        <v>1</v>
      </c>
      <c r="F26" s="40"/>
      <c r="G26" s="39"/>
      <c r="H26" s="39"/>
      <c r="I26" s="39"/>
      <c r="J26" s="39"/>
      <c r="K26" s="39"/>
      <c r="L26" s="39"/>
      <c r="M26" s="39"/>
      <c r="N26" s="39"/>
      <c r="O26" s="39"/>
      <c r="P26" s="39"/>
    </row>
    <row r="27" spans="1:16" ht="12.75">
      <c r="A27" s="38" t="s">
        <v>40</v>
      </c>
      <c r="B27" s="37" t="s">
        <v>522</v>
      </c>
      <c r="C27" s="28" t="s">
        <v>347</v>
      </c>
      <c r="D27" s="39" t="s">
        <v>527</v>
      </c>
      <c r="E27" s="39">
        <v>24.3</v>
      </c>
      <c r="F27" s="40"/>
      <c r="G27" s="39"/>
      <c r="H27" s="39"/>
      <c r="I27" s="39"/>
      <c r="J27" s="39"/>
      <c r="K27" s="39"/>
      <c r="L27" s="39"/>
      <c r="M27" s="39"/>
      <c r="N27" s="39"/>
      <c r="O27" s="39"/>
      <c r="P27" s="39"/>
    </row>
    <row r="28" spans="1:16" ht="12.75">
      <c r="A28" s="38" t="s">
        <v>41</v>
      </c>
      <c r="B28" s="37" t="s">
        <v>522</v>
      </c>
      <c r="C28" s="28" t="s">
        <v>348</v>
      </c>
      <c r="D28" s="39" t="s">
        <v>527</v>
      </c>
      <c r="E28" s="39">
        <v>4.6</v>
      </c>
      <c r="F28" s="40"/>
      <c r="G28" s="39"/>
      <c r="H28" s="39"/>
      <c r="I28" s="39"/>
      <c r="J28" s="39"/>
      <c r="K28" s="39"/>
      <c r="L28" s="39"/>
      <c r="M28" s="39"/>
      <c r="N28" s="39"/>
      <c r="O28" s="39"/>
      <c r="P28" s="39"/>
    </row>
    <row r="29" spans="1:16" ht="33.75">
      <c r="A29" s="38" t="s">
        <v>42</v>
      </c>
      <c r="B29" s="37" t="s">
        <v>522</v>
      </c>
      <c r="C29" s="183" t="s">
        <v>15</v>
      </c>
      <c r="D29" s="54" t="s">
        <v>526</v>
      </c>
      <c r="E29" s="54">
        <v>16</v>
      </c>
      <c r="F29" s="40"/>
      <c r="G29" s="39"/>
      <c r="H29" s="39"/>
      <c r="I29" s="39"/>
      <c r="J29" s="39"/>
      <c r="K29" s="39"/>
      <c r="L29" s="39"/>
      <c r="M29" s="39"/>
      <c r="N29" s="39"/>
      <c r="O29" s="39"/>
      <c r="P29" s="39"/>
    </row>
    <row r="30" spans="1:16" ht="45">
      <c r="A30" s="38" t="s">
        <v>34</v>
      </c>
      <c r="B30" s="37" t="s">
        <v>522</v>
      </c>
      <c r="C30" s="183" t="s">
        <v>16</v>
      </c>
      <c r="D30" s="54" t="s">
        <v>524</v>
      </c>
      <c r="E30" s="54">
        <v>1</v>
      </c>
      <c r="F30" s="40"/>
      <c r="G30" s="39"/>
      <c r="H30" s="39"/>
      <c r="I30" s="39"/>
      <c r="J30" s="39"/>
      <c r="K30" s="39"/>
      <c r="L30" s="39"/>
      <c r="M30" s="39"/>
      <c r="N30" s="39"/>
      <c r="O30" s="39"/>
      <c r="P30" s="39"/>
    </row>
    <row r="31" spans="1:16" ht="45">
      <c r="A31" s="38" t="s">
        <v>8</v>
      </c>
      <c r="B31" s="37" t="s">
        <v>522</v>
      </c>
      <c r="C31" s="183" t="s">
        <v>17</v>
      </c>
      <c r="D31" s="48" t="s">
        <v>524</v>
      </c>
      <c r="E31" s="48">
        <v>1</v>
      </c>
      <c r="F31" s="40"/>
      <c r="G31" s="39"/>
      <c r="H31" s="39"/>
      <c r="I31" s="39"/>
      <c r="J31" s="39"/>
      <c r="K31" s="39"/>
      <c r="L31" s="39"/>
      <c r="M31" s="39"/>
      <c r="N31" s="39"/>
      <c r="O31" s="39"/>
      <c r="P31" s="39"/>
    </row>
    <row r="32" spans="1:16" ht="12.75" customHeight="1">
      <c r="A32" s="385" t="s">
        <v>294</v>
      </c>
      <c r="B32" s="386"/>
      <c r="C32" s="386"/>
      <c r="D32" s="386"/>
      <c r="E32" s="386"/>
      <c r="F32" s="386"/>
      <c r="G32" s="386"/>
      <c r="H32" s="386"/>
      <c r="I32" s="386"/>
      <c r="J32" s="386"/>
      <c r="K32" s="386"/>
      <c r="L32" s="386"/>
      <c r="M32" s="386"/>
      <c r="N32" s="386"/>
      <c r="O32" s="386"/>
      <c r="P32" s="387"/>
    </row>
    <row r="33" spans="1:16" ht="12.75">
      <c r="A33" s="38">
        <v>1</v>
      </c>
      <c r="B33" s="37" t="s">
        <v>538</v>
      </c>
      <c r="C33" s="28" t="s">
        <v>349</v>
      </c>
      <c r="D33" s="39" t="s">
        <v>350</v>
      </c>
      <c r="E33" s="39">
        <v>6</v>
      </c>
      <c r="F33" s="40"/>
      <c r="G33" s="39"/>
      <c r="H33" s="39"/>
      <c r="I33" s="39"/>
      <c r="J33" s="39"/>
      <c r="K33" s="39"/>
      <c r="L33" s="39"/>
      <c r="M33" s="39"/>
      <c r="N33" s="39"/>
      <c r="O33" s="39"/>
      <c r="P33" s="39"/>
    </row>
    <row r="34" spans="1:16" ht="12.75">
      <c r="A34" s="38">
        <v>2</v>
      </c>
      <c r="B34" s="37" t="s">
        <v>538</v>
      </c>
      <c r="C34" s="68" t="s">
        <v>279</v>
      </c>
      <c r="D34" s="39" t="s">
        <v>527</v>
      </c>
      <c r="E34" s="39">
        <v>49.6</v>
      </c>
      <c r="F34" s="40"/>
      <c r="G34" s="39"/>
      <c r="H34" s="39"/>
      <c r="I34" s="39"/>
      <c r="J34" s="39"/>
      <c r="K34" s="39"/>
      <c r="L34" s="39"/>
      <c r="M34" s="39"/>
      <c r="N34" s="39"/>
      <c r="O34" s="39"/>
      <c r="P34" s="39"/>
    </row>
    <row r="35" spans="1:16" ht="12.75" customHeight="1">
      <c r="A35" s="376" t="s">
        <v>651</v>
      </c>
      <c r="B35" s="377"/>
      <c r="C35" s="377"/>
      <c r="D35" s="377"/>
      <c r="E35" s="377"/>
      <c r="F35" s="377"/>
      <c r="G35" s="377"/>
      <c r="H35" s="377"/>
      <c r="I35" s="377"/>
      <c r="J35" s="377"/>
      <c r="K35" s="377"/>
      <c r="L35" s="377"/>
      <c r="M35" s="377"/>
      <c r="N35" s="377"/>
      <c r="O35" s="377"/>
      <c r="P35" s="378"/>
    </row>
    <row r="36" spans="1:16" ht="12.75" customHeight="1">
      <c r="A36" s="385" t="s">
        <v>351</v>
      </c>
      <c r="B36" s="386"/>
      <c r="C36" s="386"/>
      <c r="D36" s="386"/>
      <c r="E36" s="386"/>
      <c r="F36" s="386"/>
      <c r="G36" s="386"/>
      <c r="H36" s="386"/>
      <c r="I36" s="386"/>
      <c r="J36" s="386"/>
      <c r="K36" s="386"/>
      <c r="L36" s="386"/>
      <c r="M36" s="386"/>
      <c r="N36" s="386"/>
      <c r="O36" s="386"/>
      <c r="P36" s="387"/>
    </row>
    <row r="37" spans="1:16" ht="33.75" customHeight="1">
      <c r="A37" s="38">
        <v>1</v>
      </c>
      <c r="B37" s="37" t="s">
        <v>295</v>
      </c>
      <c r="C37" s="44" t="s">
        <v>296</v>
      </c>
      <c r="D37" s="39" t="s">
        <v>527</v>
      </c>
      <c r="E37" s="39">
        <v>146</v>
      </c>
      <c r="F37" s="40"/>
      <c r="G37" s="39"/>
      <c r="H37" s="39"/>
      <c r="I37" s="39"/>
      <c r="J37" s="39"/>
      <c r="K37" s="39"/>
      <c r="L37" s="39"/>
      <c r="M37" s="39"/>
      <c r="N37" s="39"/>
      <c r="O37" s="39"/>
      <c r="P37" s="39"/>
    </row>
    <row r="38" spans="1:16" ht="12.75" customHeight="1">
      <c r="A38" s="38">
        <v>2</v>
      </c>
      <c r="B38" s="37" t="s">
        <v>295</v>
      </c>
      <c r="C38" s="44" t="s">
        <v>299</v>
      </c>
      <c r="D38" s="39" t="s">
        <v>527</v>
      </c>
      <c r="E38" s="39">
        <v>146</v>
      </c>
      <c r="F38" s="40"/>
      <c r="G38" s="39"/>
      <c r="H38" s="39"/>
      <c r="I38" s="39"/>
      <c r="J38" s="39"/>
      <c r="K38" s="39"/>
      <c r="L38" s="39"/>
      <c r="M38" s="39"/>
      <c r="N38" s="39"/>
      <c r="O38" s="39"/>
      <c r="P38" s="39"/>
    </row>
    <row r="39" spans="1:16" ht="12.75">
      <c r="A39" s="38">
        <v>3</v>
      </c>
      <c r="B39" s="37" t="s">
        <v>295</v>
      </c>
      <c r="C39" s="44" t="s">
        <v>195</v>
      </c>
      <c r="D39" s="39" t="s">
        <v>527</v>
      </c>
      <c r="E39" s="39">
        <v>146</v>
      </c>
      <c r="F39" s="40"/>
      <c r="G39" s="39"/>
      <c r="H39" s="39"/>
      <c r="I39" s="39"/>
      <c r="J39" s="39"/>
      <c r="K39" s="39"/>
      <c r="L39" s="39"/>
      <c r="M39" s="39"/>
      <c r="N39" s="39"/>
      <c r="O39" s="39"/>
      <c r="P39" s="39"/>
    </row>
    <row r="40" spans="1:16" ht="24.75" customHeight="1">
      <c r="A40" s="38">
        <v>4</v>
      </c>
      <c r="B40" s="37" t="s">
        <v>295</v>
      </c>
      <c r="C40" s="44" t="s">
        <v>398</v>
      </c>
      <c r="D40" s="39" t="s">
        <v>527</v>
      </c>
      <c r="E40" s="39">
        <v>146</v>
      </c>
      <c r="F40" s="40"/>
      <c r="G40" s="39"/>
      <c r="H40" s="39"/>
      <c r="I40" s="39"/>
      <c r="J40" s="39"/>
      <c r="K40" s="39"/>
      <c r="L40" s="39"/>
      <c r="M40" s="39"/>
      <c r="N40" s="39"/>
      <c r="O40" s="39"/>
      <c r="P40" s="39"/>
    </row>
    <row r="41" spans="1:16" ht="26.25" customHeight="1">
      <c r="A41" s="38">
        <v>5</v>
      </c>
      <c r="B41" s="37" t="s">
        <v>295</v>
      </c>
      <c r="C41" s="112" t="s">
        <v>352</v>
      </c>
      <c r="D41" s="39" t="s">
        <v>527</v>
      </c>
      <c r="E41" s="39">
        <v>146</v>
      </c>
      <c r="F41" s="49"/>
      <c r="G41" s="111"/>
      <c r="H41" s="111"/>
      <c r="I41" s="67"/>
      <c r="J41" s="67"/>
      <c r="K41" s="48"/>
      <c r="L41" s="48"/>
      <c r="M41" s="48"/>
      <c r="N41" s="48"/>
      <c r="O41" s="48"/>
      <c r="P41" s="48"/>
    </row>
    <row r="42" spans="1:16" ht="12.75" customHeight="1">
      <c r="A42" s="38">
        <v>6</v>
      </c>
      <c r="B42" s="37" t="s">
        <v>295</v>
      </c>
      <c r="C42" s="181" t="s">
        <v>297</v>
      </c>
      <c r="D42" s="48" t="s">
        <v>524</v>
      </c>
      <c r="E42" s="48">
        <v>1</v>
      </c>
      <c r="F42" s="40"/>
      <c r="G42" s="39"/>
      <c r="H42" s="39"/>
      <c r="I42" s="39"/>
      <c r="J42" s="39"/>
      <c r="K42" s="39"/>
      <c r="L42" s="39"/>
      <c r="M42" s="39"/>
      <c r="N42" s="39"/>
      <c r="O42" s="39"/>
      <c r="P42" s="39"/>
    </row>
    <row r="43" spans="1:16" ht="12.75" customHeight="1">
      <c r="A43" s="38">
        <v>7</v>
      </c>
      <c r="B43" s="37" t="s">
        <v>295</v>
      </c>
      <c r="C43" s="47" t="s">
        <v>298</v>
      </c>
      <c r="D43" s="48" t="s">
        <v>527</v>
      </c>
      <c r="E43" s="39">
        <v>146.5</v>
      </c>
      <c r="F43" s="40"/>
      <c r="G43" s="39"/>
      <c r="H43" s="39"/>
      <c r="I43" s="39"/>
      <c r="J43" s="39"/>
      <c r="K43" s="39"/>
      <c r="L43" s="39"/>
      <c r="M43" s="39"/>
      <c r="N43" s="39"/>
      <c r="O43" s="39"/>
      <c r="P43" s="39"/>
    </row>
    <row r="44" spans="1:16" ht="34.5" customHeight="1">
      <c r="A44" s="38">
        <v>8</v>
      </c>
      <c r="B44" s="37" t="s">
        <v>295</v>
      </c>
      <c r="C44" s="89" t="s">
        <v>353</v>
      </c>
      <c r="D44" s="48" t="s">
        <v>527</v>
      </c>
      <c r="E44" s="48">
        <v>49</v>
      </c>
      <c r="F44" s="40"/>
      <c r="G44" s="39"/>
      <c r="H44" s="39"/>
      <c r="I44" s="39"/>
      <c r="J44" s="39"/>
      <c r="K44" s="39"/>
      <c r="L44" s="39"/>
      <c r="M44" s="39"/>
      <c r="N44" s="39"/>
      <c r="O44" s="39"/>
      <c r="P44" s="39"/>
    </row>
    <row r="45" spans="1:16" ht="34.5" customHeight="1">
      <c r="A45" s="38">
        <v>9</v>
      </c>
      <c r="B45" s="37" t="s">
        <v>295</v>
      </c>
      <c r="C45" s="89" t="s">
        <v>354</v>
      </c>
      <c r="D45" s="48" t="s">
        <v>527</v>
      </c>
      <c r="E45" s="48">
        <v>46.5</v>
      </c>
      <c r="F45" s="40"/>
      <c r="G45" s="39"/>
      <c r="H45" s="39"/>
      <c r="I45" s="39"/>
      <c r="J45" s="39"/>
      <c r="K45" s="39"/>
      <c r="L45" s="39"/>
      <c r="M45" s="39"/>
      <c r="N45" s="39"/>
      <c r="O45" s="39"/>
      <c r="P45" s="39"/>
    </row>
    <row r="46" spans="1:16" ht="34.5" customHeight="1">
      <c r="A46" s="38">
        <v>10</v>
      </c>
      <c r="B46" s="37" t="s">
        <v>295</v>
      </c>
      <c r="C46" s="89" t="s">
        <v>355</v>
      </c>
      <c r="D46" s="48" t="s">
        <v>527</v>
      </c>
      <c r="E46" s="48">
        <v>51</v>
      </c>
      <c r="F46" s="40"/>
      <c r="G46" s="39"/>
      <c r="H46" s="39"/>
      <c r="I46" s="39"/>
      <c r="J46" s="39"/>
      <c r="K46" s="39"/>
      <c r="L46" s="39"/>
      <c r="M46" s="39"/>
      <c r="N46" s="39"/>
      <c r="O46" s="39"/>
      <c r="P46" s="39"/>
    </row>
    <row r="47" spans="1:16" ht="30" customHeight="1">
      <c r="A47" s="38">
        <v>11</v>
      </c>
      <c r="B47" s="37" t="s">
        <v>295</v>
      </c>
      <c r="C47" s="89" t="s">
        <v>356</v>
      </c>
      <c r="D47" s="48" t="s">
        <v>525</v>
      </c>
      <c r="E47" s="48">
        <v>54</v>
      </c>
      <c r="F47" s="40"/>
      <c r="G47" s="39"/>
      <c r="H47" s="39"/>
      <c r="I47" s="39"/>
      <c r="J47" s="39"/>
      <c r="K47" s="39"/>
      <c r="L47" s="39"/>
      <c r="M47" s="39"/>
      <c r="N47" s="39"/>
      <c r="O47" s="39"/>
      <c r="P47" s="39"/>
    </row>
    <row r="48" spans="1:16" ht="36.75" customHeight="1">
      <c r="A48" s="38">
        <v>12</v>
      </c>
      <c r="B48" s="37" t="s">
        <v>295</v>
      </c>
      <c r="C48" s="47" t="s">
        <v>403</v>
      </c>
      <c r="D48" s="48" t="s">
        <v>527</v>
      </c>
      <c r="E48" s="48">
        <v>132</v>
      </c>
      <c r="F48" s="40"/>
      <c r="G48" s="39"/>
      <c r="H48" s="39"/>
      <c r="I48" s="39"/>
      <c r="J48" s="39"/>
      <c r="K48" s="39"/>
      <c r="L48" s="39"/>
      <c r="M48" s="39"/>
      <c r="N48" s="39"/>
      <c r="O48" s="39"/>
      <c r="P48" s="39"/>
    </row>
    <row r="49" spans="1:16" ht="39" customHeight="1">
      <c r="A49" s="38">
        <v>13</v>
      </c>
      <c r="B49" s="37" t="s">
        <v>295</v>
      </c>
      <c r="C49" s="89" t="s">
        <v>357</v>
      </c>
      <c r="D49" s="48" t="s">
        <v>527</v>
      </c>
      <c r="E49" s="48">
        <v>132</v>
      </c>
      <c r="F49" s="40"/>
      <c r="G49" s="39"/>
      <c r="H49" s="39"/>
      <c r="I49" s="39"/>
      <c r="J49" s="39"/>
      <c r="K49" s="39"/>
      <c r="L49" s="39"/>
      <c r="M49" s="39"/>
      <c r="N49" s="39"/>
      <c r="O49" s="39"/>
      <c r="P49" s="39"/>
    </row>
    <row r="50" spans="1:16" ht="24" customHeight="1">
      <c r="A50" s="38">
        <v>14</v>
      </c>
      <c r="B50" s="37" t="s">
        <v>295</v>
      </c>
      <c r="C50" s="47" t="s">
        <v>213</v>
      </c>
      <c r="D50" s="48" t="s">
        <v>527</v>
      </c>
      <c r="E50" s="48">
        <v>146</v>
      </c>
      <c r="F50" s="40"/>
      <c r="G50" s="39"/>
      <c r="H50" s="39"/>
      <c r="I50" s="39"/>
      <c r="J50" s="39"/>
      <c r="K50" s="39"/>
      <c r="L50" s="39"/>
      <c r="M50" s="39"/>
      <c r="N50" s="39"/>
      <c r="O50" s="39"/>
      <c r="P50" s="39"/>
    </row>
    <row r="51" spans="1:16" ht="36.75" customHeight="1">
      <c r="A51" s="72">
        <v>15</v>
      </c>
      <c r="B51" s="83" t="s">
        <v>295</v>
      </c>
      <c r="C51" s="89" t="s">
        <v>301</v>
      </c>
      <c r="D51" s="48" t="s">
        <v>527</v>
      </c>
      <c r="E51" s="48">
        <v>146</v>
      </c>
      <c r="F51" s="49"/>
      <c r="G51" s="48"/>
      <c r="H51" s="48"/>
      <c r="I51" s="48"/>
      <c r="J51" s="48"/>
      <c r="K51" s="48"/>
      <c r="L51" s="48"/>
      <c r="M51" s="48"/>
      <c r="N51" s="48"/>
      <c r="O51" s="48"/>
      <c r="P51" s="48"/>
    </row>
    <row r="52" spans="1:16" ht="12.75" customHeight="1">
      <c r="A52" s="72">
        <v>16</v>
      </c>
      <c r="B52" s="83" t="s">
        <v>295</v>
      </c>
      <c r="C52" s="69" t="s">
        <v>214</v>
      </c>
      <c r="D52" s="48" t="s">
        <v>524</v>
      </c>
      <c r="E52" s="48">
        <v>1</v>
      </c>
      <c r="F52" s="49"/>
      <c r="G52" s="48"/>
      <c r="H52" s="48"/>
      <c r="I52" s="48"/>
      <c r="J52" s="48"/>
      <c r="K52" s="48"/>
      <c r="L52" s="48"/>
      <c r="M52" s="48"/>
      <c r="N52" s="48"/>
      <c r="O52" s="48"/>
      <c r="P52" s="48"/>
    </row>
    <row r="53" spans="1:16" ht="12.75" customHeight="1">
      <c r="A53" s="382" t="s">
        <v>358</v>
      </c>
      <c r="B53" s="383"/>
      <c r="C53" s="383"/>
      <c r="D53" s="383"/>
      <c r="E53" s="383"/>
      <c r="F53" s="383"/>
      <c r="G53" s="383"/>
      <c r="H53" s="383"/>
      <c r="I53" s="383"/>
      <c r="J53" s="383"/>
      <c r="K53" s="383"/>
      <c r="L53" s="383"/>
      <c r="M53" s="383"/>
      <c r="N53" s="383"/>
      <c r="O53" s="383"/>
      <c r="P53" s="384"/>
    </row>
    <row r="54" spans="1:16" ht="35.25" customHeight="1">
      <c r="A54" s="72">
        <v>1</v>
      </c>
      <c r="B54" s="83" t="s">
        <v>399</v>
      </c>
      <c r="C54" s="60" t="s">
        <v>296</v>
      </c>
      <c r="D54" s="48" t="s">
        <v>527</v>
      </c>
      <c r="E54" s="48">
        <v>83</v>
      </c>
      <c r="F54" s="49"/>
      <c r="G54" s="48"/>
      <c r="H54" s="48"/>
      <c r="I54" s="48"/>
      <c r="J54" s="48"/>
      <c r="K54" s="48"/>
      <c r="L54" s="48"/>
      <c r="M54" s="48"/>
      <c r="N54" s="48"/>
      <c r="O54" s="48"/>
      <c r="P54" s="48"/>
    </row>
    <row r="55" spans="1:16" ht="12.75">
      <c r="A55" s="72">
        <v>2</v>
      </c>
      <c r="B55" s="83" t="s">
        <v>399</v>
      </c>
      <c r="C55" s="60" t="s">
        <v>299</v>
      </c>
      <c r="D55" s="48" t="s">
        <v>527</v>
      </c>
      <c r="E55" s="48">
        <v>83</v>
      </c>
      <c r="F55" s="49"/>
      <c r="G55" s="48"/>
      <c r="H55" s="48"/>
      <c r="I55" s="48"/>
      <c r="J55" s="48"/>
      <c r="K55" s="48"/>
      <c r="L55" s="48"/>
      <c r="M55" s="48"/>
      <c r="N55" s="48"/>
      <c r="O55" s="48"/>
      <c r="P55" s="48"/>
    </row>
    <row r="56" spans="1:16" ht="12.75">
      <c r="A56" s="72">
        <v>3</v>
      </c>
      <c r="B56" s="83" t="s">
        <v>399</v>
      </c>
      <c r="C56" s="60" t="s">
        <v>195</v>
      </c>
      <c r="D56" s="48" t="s">
        <v>527</v>
      </c>
      <c r="E56" s="48">
        <v>83</v>
      </c>
      <c r="F56" s="49"/>
      <c r="G56" s="48"/>
      <c r="H56" s="48"/>
      <c r="I56" s="48"/>
      <c r="J56" s="48"/>
      <c r="K56" s="48"/>
      <c r="L56" s="48"/>
      <c r="M56" s="48"/>
      <c r="N56" s="48"/>
      <c r="O56" s="48"/>
      <c r="P56" s="48"/>
    </row>
    <row r="57" spans="1:16" ht="24.75" customHeight="1">
      <c r="A57" s="72">
        <v>4</v>
      </c>
      <c r="B57" s="83" t="s">
        <v>399</v>
      </c>
      <c r="C57" s="60" t="s">
        <v>398</v>
      </c>
      <c r="D57" s="48" t="s">
        <v>527</v>
      </c>
      <c r="E57" s="48">
        <v>83</v>
      </c>
      <c r="F57" s="49"/>
      <c r="G57" s="48"/>
      <c r="H57" s="48"/>
      <c r="I57" s="48"/>
      <c r="J57" s="48"/>
      <c r="K57" s="48"/>
      <c r="L57" s="48"/>
      <c r="M57" s="48"/>
      <c r="N57" s="48"/>
      <c r="O57" s="48"/>
      <c r="P57" s="48"/>
    </row>
    <row r="58" spans="1:16" ht="25.5" customHeight="1">
      <c r="A58" s="72">
        <v>5</v>
      </c>
      <c r="B58" s="83" t="s">
        <v>399</v>
      </c>
      <c r="C58" s="182" t="s">
        <v>352</v>
      </c>
      <c r="D58" s="48" t="s">
        <v>527</v>
      </c>
      <c r="E58" s="48">
        <v>83</v>
      </c>
      <c r="F58" s="49"/>
      <c r="G58" s="111"/>
      <c r="H58" s="111"/>
      <c r="I58" s="67"/>
      <c r="J58" s="67"/>
      <c r="K58" s="48"/>
      <c r="L58" s="48"/>
      <c r="M58" s="48"/>
      <c r="N58" s="48"/>
      <c r="O58" s="48"/>
      <c r="P58" s="48"/>
    </row>
    <row r="59" spans="1:16" ht="12.75">
      <c r="A59" s="72">
        <v>6</v>
      </c>
      <c r="B59" s="83" t="s">
        <v>399</v>
      </c>
      <c r="C59" s="181" t="s">
        <v>297</v>
      </c>
      <c r="D59" s="48" t="s">
        <v>524</v>
      </c>
      <c r="E59" s="48">
        <v>1</v>
      </c>
      <c r="F59" s="49"/>
      <c r="G59" s="48"/>
      <c r="H59" s="48"/>
      <c r="I59" s="48"/>
      <c r="J59" s="48"/>
      <c r="K59" s="48"/>
      <c r="L59" s="48"/>
      <c r="M59" s="48"/>
      <c r="N59" s="48"/>
      <c r="O59" s="48"/>
      <c r="P59" s="48"/>
    </row>
    <row r="60" spans="1:16" ht="12.75">
      <c r="A60" s="72">
        <v>7</v>
      </c>
      <c r="B60" s="83" t="s">
        <v>399</v>
      </c>
      <c r="C60" s="47" t="s">
        <v>298</v>
      </c>
      <c r="D60" s="48" t="s">
        <v>527</v>
      </c>
      <c r="E60" s="39">
        <v>86</v>
      </c>
      <c r="F60" s="49"/>
      <c r="G60" s="48"/>
      <c r="H60" s="48"/>
      <c r="I60" s="48"/>
      <c r="J60" s="48"/>
      <c r="K60" s="48"/>
      <c r="L60" s="48"/>
      <c r="M60" s="48"/>
      <c r="N60" s="48"/>
      <c r="O60" s="48"/>
      <c r="P60" s="48"/>
    </row>
    <row r="61" spans="1:16" ht="36" customHeight="1">
      <c r="A61" s="72">
        <v>8</v>
      </c>
      <c r="B61" s="83" t="s">
        <v>399</v>
      </c>
      <c r="C61" s="89" t="s">
        <v>353</v>
      </c>
      <c r="D61" s="48" t="s">
        <v>527</v>
      </c>
      <c r="E61" s="48">
        <v>28</v>
      </c>
      <c r="F61" s="49"/>
      <c r="G61" s="48"/>
      <c r="H61" s="48"/>
      <c r="I61" s="48"/>
      <c r="J61" s="48"/>
      <c r="K61" s="48"/>
      <c r="L61" s="48"/>
      <c r="M61" s="48"/>
      <c r="N61" s="48"/>
      <c r="O61" s="48"/>
      <c r="P61" s="48"/>
    </row>
    <row r="62" spans="1:16" ht="36" customHeight="1">
      <c r="A62" s="72">
        <v>9</v>
      </c>
      <c r="B62" s="83" t="s">
        <v>399</v>
      </c>
      <c r="C62" s="89" t="s">
        <v>354</v>
      </c>
      <c r="D62" s="48" t="s">
        <v>527</v>
      </c>
      <c r="E62" s="48">
        <v>28</v>
      </c>
      <c r="F62" s="49"/>
      <c r="G62" s="48"/>
      <c r="H62" s="48"/>
      <c r="I62" s="48"/>
      <c r="J62" s="48"/>
      <c r="K62" s="48"/>
      <c r="L62" s="48"/>
      <c r="M62" s="48"/>
      <c r="N62" s="48"/>
      <c r="O62" s="48"/>
      <c r="P62" s="48"/>
    </row>
    <row r="63" spans="1:16" ht="36.75" customHeight="1">
      <c r="A63" s="72">
        <v>10</v>
      </c>
      <c r="B63" s="83" t="s">
        <v>399</v>
      </c>
      <c r="C63" s="89" t="s">
        <v>355</v>
      </c>
      <c r="D63" s="48" t="s">
        <v>527</v>
      </c>
      <c r="E63" s="48">
        <v>30</v>
      </c>
      <c r="F63" s="49"/>
      <c r="G63" s="48"/>
      <c r="H63" s="48"/>
      <c r="I63" s="48"/>
      <c r="J63" s="48"/>
      <c r="K63" s="48"/>
      <c r="L63" s="48"/>
      <c r="M63" s="48"/>
      <c r="N63" s="48"/>
      <c r="O63" s="48"/>
      <c r="P63" s="48"/>
    </row>
    <row r="64" spans="1:16" ht="26.25" customHeight="1">
      <c r="A64" s="72">
        <v>11</v>
      </c>
      <c r="B64" s="83" t="s">
        <v>399</v>
      </c>
      <c r="C64" s="89" t="s">
        <v>356</v>
      </c>
      <c r="D64" s="48" t="s">
        <v>525</v>
      </c>
      <c r="E64" s="48">
        <v>35</v>
      </c>
      <c r="F64" s="49"/>
      <c r="G64" s="48"/>
      <c r="H64" s="48"/>
      <c r="I64" s="48"/>
      <c r="J64" s="48"/>
      <c r="K64" s="48"/>
      <c r="L64" s="48"/>
      <c r="M64" s="48"/>
      <c r="N64" s="48"/>
      <c r="O64" s="48"/>
      <c r="P64" s="48"/>
    </row>
    <row r="65" spans="1:16" ht="33.75" customHeight="1">
      <c r="A65" s="72">
        <v>12</v>
      </c>
      <c r="B65" s="83" t="s">
        <v>399</v>
      </c>
      <c r="C65" s="47" t="s">
        <v>403</v>
      </c>
      <c r="D65" s="48" t="s">
        <v>527</v>
      </c>
      <c r="E65" s="48">
        <v>40</v>
      </c>
      <c r="F65" s="49"/>
      <c r="G65" s="48"/>
      <c r="H65" s="48"/>
      <c r="I65" s="48"/>
      <c r="J65" s="48"/>
      <c r="K65" s="48"/>
      <c r="L65" s="48"/>
      <c r="M65" s="48"/>
      <c r="N65" s="48"/>
      <c r="O65" s="48"/>
      <c r="P65" s="48"/>
    </row>
    <row r="66" spans="1:16" ht="34.5" customHeight="1">
      <c r="A66" s="72">
        <v>13</v>
      </c>
      <c r="B66" s="83" t="s">
        <v>399</v>
      </c>
      <c r="C66" s="89" t="s">
        <v>359</v>
      </c>
      <c r="D66" s="48" t="s">
        <v>527</v>
      </c>
      <c r="E66" s="48">
        <v>40</v>
      </c>
      <c r="F66" s="49"/>
      <c r="G66" s="48"/>
      <c r="H66" s="48"/>
      <c r="I66" s="48"/>
      <c r="J66" s="48"/>
      <c r="K66" s="48"/>
      <c r="L66" s="48"/>
      <c r="M66" s="48"/>
      <c r="N66" s="48"/>
      <c r="O66" s="48"/>
      <c r="P66" s="48"/>
    </row>
    <row r="67" spans="1:16" ht="24.75" customHeight="1">
      <c r="A67" s="72">
        <v>14</v>
      </c>
      <c r="B67" s="83" t="s">
        <v>399</v>
      </c>
      <c r="C67" s="47" t="s">
        <v>213</v>
      </c>
      <c r="D67" s="48" t="s">
        <v>527</v>
      </c>
      <c r="E67" s="48">
        <v>83</v>
      </c>
      <c r="F67" s="49"/>
      <c r="G67" s="48"/>
      <c r="H67" s="48"/>
      <c r="I67" s="48"/>
      <c r="J67" s="48"/>
      <c r="K67" s="48"/>
      <c r="L67" s="48"/>
      <c r="M67" s="48"/>
      <c r="N67" s="48"/>
      <c r="O67" s="48"/>
      <c r="P67" s="48"/>
    </row>
    <row r="68" spans="1:16" ht="36" customHeight="1">
      <c r="A68" s="72">
        <v>15</v>
      </c>
      <c r="B68" s="83" t="s">
        <v>399</v>
      </c>
      <c r="C68" s="89" t="s">
        <v>301</v>
      </c>
      <c r="D68" s="48" t="s">
        <v>527</v>
      </c>
      <c r="E68" s="48">
        <v>83</v>
      </c>
      <c r="F68" s="49"/>
      <c r="G68" s="48"/>
      <c r="H68" s="48"/>
      <c r="I68" s="48"/>
      <c r="J68" s="48"/>
      <c r="K68" s="48"/>
      <c r="L68" s="48"/>
      <c r="M68" s="48"/>
      <c r="N68" s="48"/>
      <c r="O68" s="48"/>
      <c r="P68" s="48"/>
    </row>
    <row r="69" spans="1:16" ht="36" customHeight="1">
      <c r="A69" s="72">
        <v>16</v>
      </c>
      <c r="B69" s="83" t="s">
        <v>399</v>
      </c>
      <c r="C69" s="183" t="s">
        <v>360</v>
      </c>
      <c r="D69" s="48" t="s">
        <v>527</v>
      </c>
      <c r="E69" s="48">
        <v>3</v>
      </c>
      <c r="F69" s="49"/>
      <c r="G69" s="111"/>
      <c r="H69" s="111"/>
      <c r="I69" s="67"/>
      <c r="J69" s="67"/>
      <c r="K69" s="48"/>
      <c r="L69" s="48"/>
      <c r="M69" s="48"/>
      <c r="N69" s="48"/>
      <c r="O69" s="48"/>
      <c r="P69" s="48"/>
    </row>
    <row r="70" spans="1:16" ht="12.75">
      <c r="A70" s="72">
        <v>17</v>
      </c>
      <c r="B70" s="83" t="s">
        <v>399</v>
      </c>
      <c r="C70" s="69" t="s">
        <v>214</v>
      </c>
      <c r="D70" s="48" t="s">
        <v>524</v>
      </c>
      <c r="E70" s="48">
        <v>1</v>
      </c>
      <c r="F70" s="49"/>
      <c r="G70" s="48"/>
      <c r="H70" s="48"/>
      <c r="I70" s="48"/>
      <c r="J70" s="48"/>
      <c r="K70" s="48"/>
      <c r="L70" s="48"/>
      <c r="M70" s="48"/>
      <c r="N70" s="48"/>
      <c r="O70" s="48"/>
      <c r="P70" s="48"/>
    </row>
    <row r="71" spans="1:16" ht="12.75" customHeight="1">
      <c r="A71" s="382" t="s">
        <v>361</v>
      </c>
      <c r="B71" s="383"/>
      <c r="C71" s="383"/>
      <c r="D71" s="383"/>
      <c r="E71" s="383"/>
      <c r="F71" s="383"/>
      <c r="G71" s="383"/>
      <c r="H71" s="383"/>
      <c r="I71" s="383"/>
      <c r="J71" s="383"/>
      <c r="K71" s="383"/>
      <c r="L71" s="383"/>
      <c r="M71" s="383"/>
      <c r="N71" s="383"/>
      <c r="O71" s="383"/>
      <c r="P71" s="384"/>
    </row>
    <row r="72" spans="1:16" ht="38.25" customHeight="1">
      <c r="A72" s="72">
        <v>1</v>
      </c>
      <c r="B72" s="83" t="s">
        <v>144</v>
      </c>
      <c r="C72" s="60" t="s">
        <v>296</v>
      </c>
      <c r="D72" s="48" t="s">
        <v>527</v>
      </c>
      <c r="E72" s="48">
        <v>56</v>
      </c>
      <c r="F72" s="49"/>
      <c r="G72" s="48"/>
      <c r="H72" s="48"/>
      <c r="I72" s="48"/>
      <c r="J72" s="48"/>
      <c r="K72" s="48"/>
      <c r="L72" s="48"/>
      <c r="M72" s="48"/>
      <c r="N72" s="48"/>
      <c r="O72" s="48"/>
      <c r="P72" s="48"/>
    </row>
    <row r="73" spans="1:16" ht="12.75" customHeight="1">
      <c r="A73" s="38">
        <v>2</v>
      </c>
      <c r="B73" s="37" t="s">
        <v>144</v>
      </c>
      <c r="C73" s="44" t="s">
        <v>299</v>
      </c>
      <c r="D73" s="39" t="s">
        <v>527</v>
      </c>
      <c r="E73" s="39">
        <v>56</v>
      </c>
      <c r="F73" s="40"/>
      <c r="G73" s="39"/>
      <c r="H73" s="39"/>
      <c r="I73" s="39"/>
      <c r="J73" s="39"/>
      <c r="K73" s="39"/>
      <c r="L73" s="39"/>
      <c r="M73" s="39"/>
      <c r="N73" s="39"/>
      <c r="O73" s="39"/>
      <c r="P73" s="39"/>
    </row>
    <row r="74" spans="1:16" ht="12.75">
      <c r="A74" s="38">
        <v>3</v>
      </c>
      <c r="B74" s="37" t="s">
        <v>144</v>
      </c>
      <c r="C74" s="44" t="s">
        <v>195</v>
      </c>
      <c r="D74" s="39" t="s">
        <v>527</v>
      </c>
      <c r="E74" s="39">
        <v>56</v>
      </c>
      <c r="F74" s="40"/>
      <c r="G74" s="39"/>
      <c r="H74" s="39"/>
      <c r="I74" s="39"/>
      <c r="J74" s="39"/>
      <c r="K74" s="39"/>
      <c r="L74" s="39"/>
      <c r="M74" s="39"/>
      <c r="N74" s="39"/>
      <c r="O74" s="39"/>
      <c r="P74" s="39"/>
    </row>
    <row r="75" spans="1:16" ht="21.75" customHeight="1">
      <c r="A75" s="38">
        <v>4</v>
      </c>
      <c r="B75" s="37" t="s">
        <v>144</v>
      </c>
      <c r="C75" s="44" t="s">
        <v>398</v>
      </c>
      <c r="D75" s="39" t="s">
        <v>527</v>
      </c>
      <c r="E75" s="39">
        <v>56</v>
      </c>
      <c r="F75" s="40"/>
      <c r="G75" s="39"/>
      <c r="H75" s="39"/>
      <c r="I75" s="39"/>
      <c r="J75" s="39"/>
      <c r="K75" s="39"/>
      <c r="L75" s="39"/>
      <c r="M75" s="39"/>
      <c r="N75" s="39"/>
      <c r="O75" s="39"/>
      <c r="P75" s="39"/>
    </row>
    <row r="76" spans="1:16" ht="25.5" customHeight="1">
      <c r="A76" s="38">
        <v>5</v>
      </c>
      <c r="B76" s="83" t="s">
        <v>144</v>
      </c>
      <c r="C76" s="182" t="s">
        <v>352</v>
      </c>
      <c r="D76" s="48" t="s">
        <v>527</v>
      </c>
      <c r="E76" s="48">
        <v>56</v>
      </c>
      <c r="F76" s="49"/>
      <c r="G76" s="111"/>
      <c r="H76" s="111"/>
      <c r="I76" s="67"/>
      <c r="J76" s="67"/>
      <c r="K76" s="48"/>
      <c r="L76" s="48"/>
      <c r="M76" s="48"/>
      <c r="N76" s="48"/>
      <c r="O76" s="48"/>
      <c r="P76" s="48"/>
    </row>
    <row r="77" spans="1:16" ht="12.75" customHeight="1">
      <c r="A77" s="38">
        <v>6</v>
      </c>
      <c r="B77" s="83" t="s">
        <v>144</v>
      </c>
      <c r="C77" s="181" t="s">
        <v>297</v>
      </c>
      <c r="D77" s="48" t="s">
        <v>524</v>
      </c>
      <c r="E77" s="48">
        <v>1</v>
      </c>
      <c r="F77" s="49"/>
      <c r="G77" s="39"/>
      <c r="H77" s="39"/>
      <c r="I77" s="39"/>
      <c r="J77" s="39"/>
      <c r="K77" s="39"/>
      <c r="L77" s="39"/>
      <c r="M77" s="39"/>
      <c r="N77" s="39"/>
      <c r="O77" s="39"/>
      <c r="P77" s="39"/>
    </row>
    <row r="78" spans="1:16" ht="12.75" customHeight="1">
      <c r="A78" s="38">
        <v>7</v>
      </c>
      <c r="B78" s="83" t="s">
        <v>144</v>
      </c>
      <c r="C78" s="47" t="s">
        <v>298</v>
      </c>
      <c r="D78" s="48" t="s">
        <v>527</v>
      </c>
      <c r="E78" s="39">
        <v>60</v>
      </c>
      <c r="F78" s="49"/>
      <c r="G78" s="39"/>
      <c r="H78" s="39"/>
      <c r="I78" s="39"/>
      <c r="J78" s="39"/>
      <c r="K78" s="39"/>
      <c r="L78" s="39"/>
      <c r="M78" s="39"/>
      <c r="N78" s="39"/>
      <c r="O78" s="39"/>
      <c r="P78" s="39"/>
    </row>
    <row r="79" spans="1:16" ht="38.25" customHeight="1">
      <c r="A79" s="38">
        <v>8</v>
      </c>
      <c r="B79" s="83" t="s">
        <v>144</v>
      </c>
      <c r="C79" s="89" t="s">
        <v>353</v>
      </c>
      <c r="D79" s="48" t="s">
        <v>527</v>
      </c>
      <c r="E79" s="48">
        <v>21</v>
      </c>
      <c r="F79" s="49"/>
      <c r="G79" s="39"/>
      <c r="H79" s="39"/>
      <c r="I79" s="39"/>
      <c r="J79" s="39"/>
      <c r="K79" s="39"/>
      <c r="L79" s="39"/>
      <c r="M79" s="39"/>
      <c r="N79" s="39"/>
      <c r="O79" s="39"/>
      <c r="P79" s="39"/>
    </row>
    <row r="80" spans="1:16" ht="36.75" customHeight="1">
      <c r="A80" s="38">
        <v>9</v>
      </c>
      <c r="B80" s="83" t="s">
        <v>144</v>
      </c>
      <c r="C80" s="89" t="s">
        <v>354</v>
      </c>
      <c r="D80" s="48" t="s">
        <v>527</v>
      </c>
      <c r="E80" s="48">
        <v>20</v>
      </c>
      <c r="F80" s="49"/>
      <c r="G80" s="39"/>
      <c r="H80" s="39"/>
      <c r="I80" s="39"/>
      <c r="J80" s="39"/>
      <c r="K80" s="39"/>
      <c r="L80" s="39"/>
      <c r="M80" s="39"/>
      <c r="N80" s="39"/>
      <c r="O80" s="39"/>
      <c r="P80" s="39"/>
    </row>
    <row r="81" spans="1:16" ht="36.75" customHeight="1">
      <c r="A81" s="38">
        <v>10</v>
      </c>
      <c r="B81" s="83" t="s">
        <v>144</v>
      </c>
      <c r="C81" s="89" t="s">
        <v>355</v>
      </c>
      <c r="D81" s="48" t="s">
        <v>527</v>
      </c>
      <c r="E81" s="48">
        <v>19</v>
      </c>
      <c r="F81" s="49"/>
      <c r="G81" s="39"/>
      <c r="H81" s="39"/>
      <c r="I81" s="39"/>
      <c r="J81" s="39"/>
      <c r="K81" s="39"/>
      <c r="L81" s="39"/>
      <c r="M81" s="39"/>
      <c r="N81" s="39"/>
      <c r="O81" s="39"/>
      <c r="P81" s="39"/>
    </row>
    <row r="82" spans="1:16" ht="22.5" customHeight="1">
      <c r="A82" s="38">
        <v>11</v>
      </c>
      <c r="B82" s="83" t="s">
        <v>144</v>
      </c>
      <c r="C82" s="89" t="s">
        <v>356</v>
      </c>
      <c r="D82" s="48" t="s">
        <v>525</v>
      </c>
      <c r="E82" s="48">
        <v>24</v>
      </c>
      <c r="F82" s="49"/>
      <c r="G82" s="39"/>
      <c r="H82" s="39"/>
      <c r="I82" s="39"/>
      <c r="J82" s="39"/>
      <c r="K82" s="39"/>
      <c r="L82" s="39"/>
      <c r="M82" s="39"/>
      <c r="N82" s="39"/>
      <c r="O82" s="39"/>
      <c r="P82" s="39"/>
    </row>
    <row r="83" spans="1:16" ht="33.75" customHeight="1">
      <c r="A83" s="38">
        <v>12</v>
      </c>
      <c r="B83" s="83" t="s">
        <v>144</v>
      </c>
      <c r="C83" s="47" t="s">
        <v>403</v>
      </c>
      <c r="D83" s="48" t="s">
        <v>527</v>
      </c>
      <c r="E83" s="48">
        <v>40</v>
      </c>
      <c r="F83" s="49"/>
      <c r="G83" s="39"/>
      <c r="H83" s="39"/>
      <c r="I83" s="39"/>
      <c r="J83" s="39"/>
      <c r="K83" s="39"/>
      <c r="L83" s="39"/>
      <c r="M83" s="39"/>
      <c r="N83" s="39"/>
      <c r="O83" s="39"/>
      <c r="P83" s="39"/>
    </row>
    <row r="84" spans="1:16" ht="33.75" customHeight="1">
      <c r="A84" s="38">
        <v>13</v>
      </c>
      <c r="B84" s="83" t="s">
        <v>144</v>
      </c>
      <c r="C84" s="89" t="s">
        <v>359</v>
      </c>
      <c r="D84" s="48" t="s">
        <v>527</v>
      </c>
      <c r="E84" s="48">
        <v>23</v>
      </c>
      <c r="F84" s="49"/>
      <c r="G84" s="39"/>
      <c r="H84" s="39"/>
      <c r="I84" s="39"/>
      <c r="J84" s="39"/>
      <c r="K84" s="39"/>
      <c r="L84" s="39"/>
      <c r="M84" s="39"/>
      <c r="N84" s="39"/>
      <c r="O84" s="39"/>
      <c r="P84" s="39"/>
    </row>
    <row r="85" spans="1:16" ht="27.75" customHeight="1">
      <c r="A85" s="38">
        <v>14</v>
      </c>
      <c r="B85" s="83" t="s">
        <v>144</v>
      </c>
      <c r="C85" s="47" t="s">
        <v>213</v>
      </c>
      <c r="D85" s="48" t="s">
        <v>527</v>
      </c>
      <c r="E85" s="39">
        <v>56</v>
      </c>
      <c r="F85" s="49"/>
      <c r="G85" s="39"/>
      <c r="H85" s="39"/>
      <c r="I85" s="39"/>
      <c r="J85" s="39"/>
      <c r="K85" s="39"/>
      <c r="L85" s="39"/>
      <c r="M85" s="39"/>
      <c r="N85" s="39"/>
      <c r="O85" s="39"/>
      <c r="P85" s="39"/>
    </row>
    <row r="86" spans="1:16" ht="36" customHeight="1">
      <c r="A86" s="38">
        <v>15</v>
      </c>
      <c r="B86" s="83" t="s">
        <v>144</v>
      </c>
      <c r="C86" s="89" t="s">
        <v>301</v>
      </c>
      <c r="D86" s="48" t="s">
        <v>527</v>
      </c>
      <c r="E86" s="39">
        <v>56</v>
      </c>
      <c r="F86" s="49"/>
      <c r="G86" s="39"/>
      <c r="H86" s="39"/>
      <c r="I86" s="39"/>
      <c r="J86" s="39"/>
      <c r="K86" s="39"/>
      <c r="L86" s="39"/>
      <c r="M86" s="39"/>
      <c r="N86" s="39"/>
      <c r="O86" s="39"/>
      <c r="P86" s="39"/>
    </row>
    <row r="87" spans="1:16" ht="26.25" customHeight="1">
      <c r="A87" s="38">
        <v>16</v>
      </c>
      <c r="B87" s="83" t="s">
        <v>144</v>
      </c>
      <c r="C87" s="183" t="s">
        <v>360</v>
      </c>
      <c r="D87" s="48" t="s">
        <v>527</v>
      </c>
      <c r="E87" s="48">
        <v>6</v>
      </c>
      <c r="F87" s="49"/>
      <c r="G87" s="111"/>
      <c r="H87" s="111"/>
      <c r="I87" s="67"/>
      <c r="J87" s="67"/>
      <c r="K87" s="48"/>
      <c r="L87" s="48"/>
      <c r="M87" s="48"/>
      <c r="N87" s="48"/>
      <c r="O87" s="48"/>
      <c r="P87" s="48"/>
    </row>
    <row r="88" spans="1:16" ht="12.75" customHeight="1">
      <c r="A88" s="38">
        <v>17</v>
      </c>
      <c r="B88" s="37" t="s">
        <v>144</v>
      </c>
      <c r="C88" s="45" t="s">
        <v>214</v>
      </c>
      <c r="D88" s="39" t="s">
        <v>524</v>
      </c>
      <c r="E88" s="39">
        <v>1</v>
      </c>
      <c r="F88" s="40"/>
      <c r="G88" s="39"/>
      <c r="H88" s="39"/>
      <c r="I88" s="39"/>
      <c r="J88" s="39"/>
      <c r="K88" s="39"/>
      <c r="L88" s="39"/>
      <c r="M88" s="39"/>
      <c r="N88" s="39"/>
      <c r="O88" s="39"/>
      <c r="P88" s="39"/>
    </row>
    <row r="89" spans="1:16" ht="12.75" customHeight="1">
      <c r="A89" s="385" t="s">
        <v>362</v>
      </c>
      <c r="B89" s="386"/>
      <c r="C89" s="386"/>
      <c r="D89" s="386"/>
      <c r="E89" s="386"/>
      <c r="F89" s="386"/>
      <c r="G89" s="386"/>
      <c r="H89" s="386"/>
      <c r="I89" s="386"/>
      <c r="J89" s="386"/>
      <c r="K89" s="386"/>
      <c r="L89" s="386"/>
      <c r="M89" s="386"/>
      <c r="N89" s="386"/>
      <c r="O89" s="386"/>
      <c r="P89" s="387"/>
    </row>
    <row r="90" spans="1:16" ht="39" customHeight="1">
      <c r="A90" s="38">
        <v>1</v>
      </c>
      <c r="B90" s="37" t="s">
        <v>43</v>
      </c>
      <c r="C90" s="44" t="s">
        <v>296</v>
      </c>
      <c r="D90" s="39" t="s">
        <v>527</v>
      </c>
      <c r="E90" s="39">
        <v>73</v>
      </c>
      <c r="F90" s="40"/>
      <c r="G90" s="39"/>
      <c r="H90" s="39"/>
      <c r="I90" s="39"/>
      <c r="J90" s="39"/>
      <c r="K90" s="39"/>
      <c r="L90" s="39"/>
      <c r="M90" s="39"/>
      <c r="N90" s="39"/>
      <c r="O90" s="39"/>
      <c r="P90" s="39"/>
    </row>
    <row r="91" spans="1:16" ht="12.75" customHeight="1">
      <c r="A91" s="38">
        <v>2</v>
      </c>
      <c r="B91" s="37" t="s">
        <v>43</v>
      </c>
      <c r="C91" s="44" t="s">
        <v>299</v>
      </c>
      <c r="D91" s="39" t="s">
        <v>527</v>
      </c>
      <c r="E91" s="39">
        <v>73</v>
      </c>
      <c r="F91" s="40"/>
      <c r="G91" s="39"/>
      <c r="H91" s="39"/>
      <c r="I91" s="39"/>
      <c r="J91" s="39"/>
      <c r="K91" s="39"/>
      <c r="L91" s="39"/>
      <c r="M91" s="39"/>
      <c r="N91" s="39"/>
      <c r="O91" s="39"/>
      <c r="P91" s="39"/>
    </row>
    <row r="92" spans="1:16" ht="12.75" customHeight="1">
      <c r="A92" s="38">
        <v>3</v>
      </c>
      <c r="B92" s="37" t="s">
        <v>43</v>
      </c>
      <c r="C92" s="44" t="s">
        <v>195</v>
      </c>
      <c r="D92" s="39" t="s">
        <v>527</v>
      </c>
      <c r="E92" s="39">
        <v>73</v>
      </c>
      <c r="F92" s="40"/>
      <c r="G92" s="39"/>
      <c r="H92" s="39"/>
      <c r="I92" s="39"/>
      <c r="J92" s="39"/>
      <c r="K92" s="39"/>
      <c r="L92" s="39"/>
      <c r="M92" s="39"/>
      <c r="N92" s="39"/>
      <c r="O92" s="39"/>
      <c r="P92" s="39"/>
    </row>
    <row r="93" spans="1:16" ht="26.25" customHeight="1">
      <c r="A93" s="38">
        <v>4</v>
      </c>
      <c r="B93" s="37" t="s">
        <v>43</v>
      </c>
      <c r="C93" s="44" t="s">
        <v>398</v>
      </c>
      <c r="D93" s="39" t="s">
        <v>527</v>
      </c>
      <c r="E93" s="39">
        <v>73</v>
      </c>
      <c r="F93" s="40"/>
      <c r="G93" s="39"/>
      <c r="H93" s="39"/>
      <c r="I93" s="39"/>
      <c r="J93" s="39"/>
      <c r="K93" s="39"/>
      <c r="L93" s="39"/>
      <c r="M93" s="39"/>
      <c r="N93" s="39"/>
      <c r="O93" s="39"/>
      <c r="P93" s="39"/>
    </row>
    <row r="94" spans="1:16" ht="25.5" customHeight="1">
      <c r="A94" s="38">
        <v>5</v>
      </c>
      <c r="B94" s="37" t="s">
        <v>43</v>
      </c>
      <c r="C94" s="112" t="s">
        <v>352</v>
      </c>
      <c r="D94" s="39" t="s">
        <v>527</v>
      </c>
      <c r="E94" s="39">
        <v>73</v>
      </c>
      <c r="F94" s="49"/>
      <c r="G94" s="111"/>
      <c r="H94" s="111"/>
      <c r="I94" s="67"/>
      <c r="J94" s="67"/>
      <c r="K94" s="48"/>
      <c r="L94" s="48"/>
      <c r="M94" s="48"/>
      <c r="N94" s="48"/>
      <c r="O94" s="48"/>
      <c r="P94" s="48"/>
    </row>
    <row r="95" spans="1:16" ht="12.75" customHeight="1">
      <c r="A95" s="38">
        <v>6</v>
      </c>
      <c r="B95" s="37" t="s">
        <v>43</v>
      </c>
      <c r="C95" s="181" t="s">
        <v>297</v>
      </c>
      <c r="D95" s="48" t="s">
        <v>524</v>
      </c>
      <c r="E95" s="48">
        <v>1</v>
      </c>
      <c r="F95" s="40"/>
      <c r="G95" s="39"/>
      <c r="H95" s="39"/>
      <c r="I95" s="39"/>
      <c r="J95" s="39"/>
      <c r="K95" s="39"/>
      <c r="L95" s="39"/>
      <c r="M95" s="39"/>
      <c r="N95" s="39"/>
      <c r="O95" s="39"/>
      <c r="P95" s="39"/>
    </row>
    <row r="96" spans="1:16" ht="12.75" customHeight="1">
      <c r="A96" s="38">
        <v>7</v>
      </c>
      <c r="B96" s="37" t="s">
        <v>43</v>
      </c>
      <c r="C96" s="47" t="s">
        <v>298</v>
      </c>
      <c r="D96" s="48" t="s">
        <v>527</v>
      </c>
      <c r="E96" s="39">
        <v>77</v>
      </c>
      <c r="F96" s="40"/>
      <c r="G96" s="39"/>
      <c r="H96" s="39"/>
      <c r="I96" s="39"/>
      <c r="J96" s="39"/>
      <c r="K96" s="39"/>
      <c r="L96" s="39"/>
      <c r="M96" s="39"/>
      <c r="N96" s="39"/>
      <c r="O96" s="39"/>
      <c r="P96" s="39"/>
    </row>
    <row r="97" spans="1:16" ht="36.75" customHeight="1">
      <c r="A97" s="38">
        <v>8</v>
      </c>
      <c r="B97" s="37" t="s">
        <v>43</v>
      </c>
      <c r="C97" s="89" t="s">
        <v>353</v>
      </c>
      <c r="D97" s="48" t="s">
        <v>527</v>
      </c>
      <c r="E97" s="48">
        <v>25</v>
      </c>
      <c r="F97" s="40"/>
      <c r="G97" s="39"/>
      <c r="H97" s="39"/>
      <c r="I97" s="39"/>
      <c r="J97" s="39"/>
      <c r="K97" s="39"/>
      <c r="L97" s="39"/>
      <c r="M97" s="39"/>
      <c r="N97" s="39"/>
      <c r="O97" s="39"/>
      <c r="P97" s="39"/>
    </row>
    <row r="98" spans="1:16" ht="35.25" customHeight="1">
      <c r="A98" s="38">
        <v>9</v>
      </c>
      <c r="B98" s="37" t="s">
        <v>43</v>
      </c>
      <c r="C98" s="89" t="s">
        <v>354</v>
      </c>
      <c r="D98" s="48" t="s">
        <v>527</v>
      </c>
      <c r="E98" s="48">
        <v>25</v>
      </c>
      <c r="F98" s="40"/>
      <c r="G98" s="39"/>
      <c r="H98" s="39"/>
      <c r="I98" s="39"/>
      <c r="J98" s="39"/>
      <c r="K98" s="39"/>
      <c r="L98" s="39"/>
      <c r="M98" s="39"/>
      <c r="N98" s="39"/>
      <c r="O98" s="39"/>
      <c r="P98" s="39"/>
    </row>
    <row r="99" spans="1:16" ht="33.75" customHeight="1">
      <c r="A99" s="38">
        <v>10</v>
      </c>
      <c r="B99" s="37" t="s">
        <v>43</v>
      </c>
      <c r="C99" s="89" t="s">
        <v>355</v>
      </c>
      <c r="D99" s="48" t="s">
        <v>527</v>
      </c>
      <c r="E99" s="48">
        <v>27</v>
      </c>
      <c r="F99" s="40"/>
      <c r="G99" s="39"/>
      <c r="H99" s="39"/>
      <c r="I99" s="39"/>
      <c r="J99" s="39"/>
      <c r="K99" s="39"/>
      <c r="L99" s="39"/>
      <c r="M99" s="39"/>
      <c r="N99" s="39"/>
      <c r="O99" s="39"/>
      <c r="P99" s="39"/>
    </row>
    <row r="100" spans="1:16" ht="27" customHeight="1">
      <c r="A100" s="38">
        <v>11</v>
      </c>
      <c r="B100" s="37" t="s">
        <v>43</v>
      </c>
      <c r="C100" s="89" t="s">
        <v>356</v>
      </c>
      <c r="D100" s="48" t="s">
        <v>525</v>
      </c>
      <c r="E100" s="48">
        <v>38</v>
      </c>
      <c r="F100" s="40"/>
      <c r="G100" s="39"/>
      <c r="H100" s="39"/>
      <c r="I100" s="39"/>
      <c r="J100" s="39"/>
      <c r="K100" s="39"/>
      <c r="L100" s="39"/>
      <c r="M100" s="39"/>
      <c r="N100" s="39"/>
      <c r="O100" s="39"/>
      <c r="P100" s="39"/>
    </row>
    <row r="101" spans="1:16" ht="36.75" customHeight="1">
      <c r="A101" s="38">
        <v>12</v>
      </c>
      <c r="B101" s="37" t="s">
        <v>43</v>
      </c>
      <c r="C101" s="47" t="s">
        <v>403</v>
      </c>
      <c r="D101" s="48" t="s">
        <v>527</v>
      </c>
      <c r="E101" s="48">
        <v>62</v>
      </c>
      <c r="F101" s="40"/>
      <c r="G101" s="39"/>
      <c r="H101" s="39"/>
      <c r="I101" s="39"/>
      <c r="J101" s="39"/>
      <c r="K101" s="39"/>
      <c r="L101" s="39"/>
      <c r="M101" s="39"/>
      <c r="N101" s="39"/>
      <c r="O101" s="39"/>
      <c r="P101" s="39"/>
    </row>
    <row r="102" spans="1:16" ht="35.25" customHeight="1">
      <c r="A102" s="38">
        <v>13</v>
      </c>
      <c r="B102" s="37" t="s">
        <v>43</v>
      </c>
      <c r="C102" s="89" t="s">
        <v>359</v>
      </c>
      <c r="D102" s="48" t="s">
        <v>527</v>
      </c>
      <c r="E102" s="48">
        <v>62</v>
      </c>
      <c r="F102" s="40"/>
      <c r="G102" s="39"/>
      <c r="H102" s="39"/>
      <c r="I102" s="39"/>
      <c r="J102" s="39"/>
      <c r="K102" s="39"/>
      <c r="L102" s="39"/>
      <c r="M102" s="39"/>
      <c r="N102" s="39"/>
      <c r="O102" s="39"/>
      <c r="P102" s="39"/>
    </row>
    <row r="103" spans="1:16" ht="23.25" customHeight="1">
      <c r="A103" s="38">
        <v>14</v>
      </c>
      <c r="B103" s="37" t="s">
        <v>43</v>
      </c>
      <c r="C103" s="47" t="s">
        <v>213</v>
      </c>
      <c r="D103" s="48" t="s">
        <v>527</v>
      </c>
      <c r="E103" s="48">
        <v>73</v>
      </c>
      <c r="F103" s="40"/>
      <c r="G103" s="39"/>
      <c r="H103" s="39"/>
      <c r="I103" s="39"/>
      <c r="J103" s="39"/>
      <c r="K103" s="39"/>
      <c r="L103" s="39"/>
      <c r="M103" s="39"/>
      <c r="N103" s="39"/>
      <c r="O103" s="39"/>
      <c r="P103" s="39"/>
    </row>
    <row r="104" spans="1:16" ht="36" customHeight="1">
      <c r="A104" s="38">
        <v>15</v>
      </c>
      <c r="B104" s="37" t="s">
        <v>43</v>
      </c>
      <c r="C104" s="89" t="s">
        <v>301</v>
      </c>
      <c r="D104" s="48" t="s">
        <v>527</v>
      </c>
      <c r="E104" s="48">
        <v>73</v>
      </c>
      <c r="F104" s="40"/>
      <c r="G104" s="39"/>
      <c r="H104" s="39"/>
      <c r="I104" s="39"/>
      <c r="J104" s="39"/>
      <c r="K104" s="39"/>
      <c r="L104" s="39"/>
      <c r="M104" s="39"/>
      <c r="N104" s="39"/>
      <c r="O104" s="39"/>
      <c r="P104" s="39"/>
    </row>
    <row r="105" spans="1:16" ht="25.5" customHeight="1">
      <c r="A105" s="38">
        <v>16</v>
      </c>
      <c r="B105" s="37" t="s">
        <v>43</v>
      </c>
      <c r="C105" s="113" t="s">
        <v>360</v>
      </c>
      <c r="D105" s="39" t="s">
        <v>527</v>
      </c>
      <c r="E105" s="39">
        <v>15.5</v>
      </c>
      <c r="F105" s="49"/>
      <c r="G105" s="111"/>
      <c r="H105" s="111"/>
      <c r="I105" s="67"/>
      <c r="J105" s="67"/>
      <c r="K105" s="48"/>
      <c r="L105" s="48"/>
      <c r="M105" s="48"/>
      <c r="N105" s="48"/>
      <c r="O105" s="48"/>
      <c r="P105" s="48"/>
    </row>
    <row r="106" spans="1:16" ht="12.75" customHeight="1">
      <c r="A106" s="38">
        <v>17</v>
      </c>
      <c r="B106" s="37" t="s">
        <v>43</v>
      </c>
      <c r="C106" s="45" t="s">
        <v>214</v>
      </c>
      <c r="D106" s="39" t="s">
        <v>524</v>
      </c>
      <c r="E106" s="39">
        <v>1</v>
      </c>
      <c r="F106" s="40"/>
      <c r="G106" s="39"/>
      <c r="H106" s="39"/>
      <c r="I106" s="39"/>
      <c r="J106" s="39"/>
      <c r="K106" s="39"/>
      <c r="L106" s="39"/>
      <c r="M106" s="39"/>
      <c r="N106" s="39"/>
      <c r="O106" s="39"/>
      <c r="P106" s="39"/>
    </row>
    <row r="107" spans="1:16" ht="12.75" customHeight="1">
      <c r="A107" s="385" t="s">
        <v>363</v>
      </c>
      <c r="B107" s="386"/>
      <c r="C107" s="386"/>
      <c r="D107" s="386"/>
      <c r="E107" s="386"/>
      <c r="F107" s="386"/>
      <c r="G107" s="386"/>
      <c r="H107" s="386"/>
      <c r="I107" s="386"/>
      <c r="J107" s="386"/>
      <c r="K107" s="386"/>
      <c r="L107" s="386"/>
      <c r="M107" s="386"/>
      <c r="N107" s="386"/>
      <c r="O107" s="386"/>
      <c r="P107" s="387"/>
    </row>
    <row r="108" spans="1:16" ht="36" customHeight="1">
      <c r="A108" s="38">
        <v>1</v>
      </c>
      <c r="B108" s="37" t="s">
        <v>408</v>
      </c>
      <c r="C108" s="44" t="s">
        <v>296</v>
      </c>
      <c r="D108" s="39" t="s">
        <v>527</v>
      </c>
      <c r="E108" s="39">
        <v>97</v>
      </c>
      <c r="F108" s="40"/>
      <c r="G108" s="39"/>
      <c r="H108" s="39"/>
      <c r="I108" s="39"/>
      <c r="J108" s="39"/>
      <c r="K108" s="39"/>
      <c r="L108" s="39"/>
      <c r="M108" s="39"/>
      <c r="N108" s="39"/>
      <c r="O108" s="39"/>
      <c r="P108" s="39"/>
    </row>
    <row r="109" spans="1:16" ht="12.75" customHeight="1">
      <c r="A109" s="38">
        <v>2</v>
      </c>
      <c r="B109" s="37" t="s">
        <v>408</v>
      </c>
      <c r="C109" s="44" t="s">
        <v>299</v>
      </c>
      <c r="D109" s="39" t="s">
        <v>527</v>
      </c>
      <c r="E109" s="39">
        <v>97</v>
      </c>
      <c r="F109" s="40"/>
      <c r="G109" s="39"/>
      <c r="H109" s="39"/>
      <c r="I109" s="39"/>
      <c r="J109" s="39"/>
      <c r="K109" s="39"/>
      <c r="L109" s="39"/>
      <c r="M109" s="39"/>
      <c r="N109" s="39"/>
      <c r="O109" s="39"/>
      <c r="P109" s="39"/>
    </row>
    <row r="110" spans="1:16" ht="12.75" customHeight="1">
      <c r="A110" s="38">
        <v>3</v>
      </c>
      <c r="B110" s="37" t="s">
        <v>408</v>
      </c>
      <c r="C110" s="44" t="s">
        <v>195</v>
      </c>
      <c r="D110" s="39" t="s">
        <v>527</v>
      </c>
      <c r="E110" s="39">
        <v>97</v>
      </c>
      <c r="F110" s="40"/>
      <c r="G110" s="39"/>
      <c r="H110" s="39"/>
      <c r="I110" s="39"/>
      <c r="J110" s="39"/>
      <c r="K110" s="39"/>
      <c r="L110" s="39"/>
      <c r="M110" s="39"/>
      <c r="N110" s="39"/>
      <c r="O110" s="39"/>
      <c r="P110" s="39"/>
    </row>
    <row r="111" spans="1:16" ht="22.5" customHeight="1">
      <c r="A111" s="38">
        <v>4</v>
      </c>
      <c r="B111" s="37" t="s">
        <v>408</v>
      </c>
      <c r="C111" s="44" t="s">
        <v>398</v>
      </c>
      <c r="D111" s="39" t="s">
        <v>527</v>
      </c>
      <c r="E111" s="39">
        <v>97</v>
      </c>
      <c r="F111" s="40"/>
      <c r="G111" s="39"/>
      <c r="H111" s="39"/>
      <c r="I111" s="39"/>
      <c r="J111" s="39"/>
      <c r="K111" s="39"/>
      <c r="L111" s="39"/>
      <c r="M111" s="39"/>
      <c r="N111" s="39"/>
      <c r="O111" s="39"/>
      <c r="P111" s="39"/>
    </row>
    <row r="112" spans="1:16" ht="24" customHeight="1">
      <c r="A112" s="38">
        <v>5</v>
      </c>
      <c r="B112" s="37" t="s">
        <v>408</v>
      </c>
      <c r="C112" s="112" t="s">
        <v>352</v>
      </c>
      <c r="D112" s="39" t="s">
        <v>527</v>
      </c>
      <c r="E112" s="39">
        <v>97</v>
      </c>
      <c r="F112" s="49"/>
      <c r="G112" s="111"/>
      <c r="H112" s="111"/>
      <c r="I112" s="67"/>
      <c r="J112" s="67"/>
      <c r="K112" s="48"/>
      <c r="L112" s="48"/>
      <c r="M112" s="48"/>
      <c r="N112" s="48"/>
      <c r="O112" s="48"/>
      <c r="P112" s="48"/>
    </row>
    <row r="113" spans="1:16" ht="12.75" customHeight="1">
      <c r="A113" s="38">
        <v>6</v>
      </c>
      <c r="B113" s="37" t="s">
        <v>408</v>
      </c>
      <c r="C113" s="181" t="s">
        <v>297</v>
      </c>
      <c r="D113" s="48" t="s">
        <v>524</v>
      </c>
      <c r="E113" s="48">
        <v>1</v>
      </c>
      <c r="F113" s="40"/>
      <c r="G113" s="39"/>
      <c r="H113" s="39"/>
      <c r="I113" s="39"/>
      <c r="J113" s="39"/>
      <c r="K113" s="39"/>
      <c r="L113" s="39"/>
      <c r="M113" s="39"/>
      <c r="N113" s="39"/>
      <c r="O113" s="39"/>
      <c r="P113" s="39"/>
    </row>
    <row r="114" spans="1:16" ht="12.75" customHeight="1">
      <c r="A114" s="38">
        <v>7</v>
      </c>
      <c r="B114" s="37" t="s">
        <v>408</v>
      </c>
      <c r="C114" s="47" t="s">
        <v>298</v>
      </c>
      <c r="D114" s="48" t="s">
        <v>527</v>
      </c>
      <c r="E114" s="39">
        <v>99</v>
      </c>
      <c r="F114" s="40"/>
      <c r="G114" s="39"/>
      <c r="H114" s="39"/>
      <c r="I114" s="39"/>
      <c r="J114" s="39"/>
      <c r="K114" s="39"/>
      <c r="L114" s="39"/>
      <c r="M114" s="39"/>
      <c r="N114" s="39"/>
      <c r="O114" s="39"/>
      <c r="P114" s="39"/>
    </row>
    <row r="115" spans="1:16" ht="33.75">
      <c r="A115" s="38">
        <v>8</v>
      </c>
      <c r="B115" s="37" t="s">
        <v>408</v>
      </c>
      <c r="C115" s="89" t="s">
        <v>353</v>
      </c>
      <c r="D115" s="48" t="s">
        <v>527</v>
      </c>
      <c r="E115" s="48">
        <v>32</v>
      </c>
      <c r="F115" s="40"/>
      <c r="G115" s="39"/>
      <c r="H115" s="39"/>
      <c r="I115" s="39"/>
      <c r="J115" s="39"/>
      <c r="K115" s="39"/>
      <c r="L115" s="39"/>
      <c r="M115" s="39"/>
      <c r="N115" s="39"/>
      <c r="O115" s="39"/>
      <c r="P115" s="39"/>
    </row>
    <row r="116" spans="1:16" ht="33.75">
      <c r="A116" s="38">
        <v>9</v>
      </c>
      <c r="B116" s="37" t="s">
        <v>408</v>
      </c>
      <c r="C116" s="89" t="s">
        <v>354</v>
      </c>
      <c r="D116" s="48" t="s">
        <v>527</v>
      </c>
      <c r="E116" s="48">
        <v>33</v>
      </c>
      <c r="F116" s="40"/>
      <c r="G116" s="39"/>
      <c r="H116" s="39"/>
      <c r="I116" s="39"/>
      <c r="J116" s="39"/>
      <c r="K116" s="39"/>
      <c r="L116" s="39"/>
      <c r="M116" s="39"/>
      <c r="N116" s="39"/>
      <c r="O116" s="39"/>
      <c r="P116" s="39"/>
    </row>
    <row r="117" spans="1:16" ht="35.25" customHeight="1">
      <c r="A117" s="38">
        <v>10</v>
      </c>
      <c r="B117" s="37" t="s">
        <v>408</v>
      </c>
      <c r="C117" s="89" t="s">
        <v>355</v>
      </c>
      <c r="D117" s="48" t="s">
        <v>527</v>
      </c>
      <c r="E117" s="48">
        <v>34</v>
      </c>
      <c r="F117" s="40"/>
      <c r="G117" s="39"/>
      <c r="H117" s="39"/>
      <c r="I117" s="39"/>
      <c r="J117" s="39"/>
      <c r="K117" s="39"/>
      <c r="L117" s="39"/>
      <c r="M117" s="39"/>
      <c r="N117" s="39"/>
      <c r="O117" s="39"/>
      <c r="P117" s="39"/>
    </row>
    <row r="118" spans="1:16" ht="25.5" customHeight="1">
      <c r="A118" s="38">
        <v>11</v>
      </c>
      <c r="B118" s="37" t="s">
        <v>408</v>
      </c>
      <c r="C118" s="89" t="s">
        <v>356</v>
      </c>
      <c r="D118" s="48" t="s">
        <v>525</v>
      </c>
      <c r="E118" s="48">
        <v>50</v>
      </c>
      <c r="F118" s="40"/>
      <c r="G118" s="39"/>
      <c r="H118" s="39"/>
      <c r="I118" s="39"/>
      <c r="J118" s="39"/>
      <c r="K118" s="39"/>
      <c r="L118" s="39"/>
      <c r="M118" s="39"/>
      <c r="N118" s="39"/>
      <c r="O118" s="39"/>
      <c r="P118" s="39"/>
    </row>
    <row r="119" spans="1:16" ht="33.75" customHeight="1">
      <c r="A119" s="38">
        <v>12</v>
      </c>
      <c r="B119" s="37" t="s">
        <v>408</v>
      </c>
      <c r="C119" s="47" t="s">
        <v>403</v>
      </c>
      <c r="D119" s="48" t="s">
        <v>527</v>
      </c>
      <c r="E119" s="48">
        <v>79</v>
      </c>
      <c r="F119" s="40"/>
      <c r="G119" s="39"/>
      <c r="H119" s="39"/>
      <c r="I119" s="39"/>
      <c r="J119" s="39"/>
      <c r="K119" s="39"/>
      <c r="L119" s="39"/>
      <c r="M119" s="39"/>
      <c r="N119" s="39"/>
      <c r="O119" s="39"/>
      <c r="P119" s="39"/>
    </row>
    <row r="120" spans="1:16" ht="35.25" customHeight="1">
      <c r="A120" s="38">
        <v>13</v>
      </c>
      <c r="B120" s="37" t="s">
        <v>408</v>
      </c>
      <c r="C120" s="89" t="s">
        <v>359</v>
      </c>
      <c r="D120" s="48" t="s">
        <v>527</v>
      </c>
      <c r="E120" s="48">
        <v>79</v>
      </c>
      <c r="F120" s="40"/>
      <c r="G120" s="39"/>
      <c r="H120" s="39"/>
      <c r="I120" s="39"/>
      <c r="J120" s="39"/>
      <c r="K120" s="39"/>
      <c r="L120" s="39"/>
      <c r="M120" s="39"/>
      <c r="N120" s="39"/>
      <c r="O120" s="39"/>
      <c r="P120" s="39"/>
    </row>
    <row r="121" spans="1:16" ht="27" customHeight="1">
      <c r="A121" s="38">
        <v>14</v>
      </c>
      <c r="B121" s="37" t="s">
        <v>408</v>
      </c>
      <c r="C121" s="47" t="s">
        <v>213</v>
      </c>
      <c r="D121" s="48" t="s">
        <v>527</v>
      </c>
      <c r="E121" s="48">
        <v>97</v>
      </c>
      <c r="F121" s="40"/>
      <c r="G121" s="39"/>
      <c r="H121" s="39"/>
      <c r="I121" s="39"/>
      <c r="J121" s="39"/>
      <c r="K121" s="39"/>
      <c r="L121" s="39"/>
      <c r="M121" s="39"/>
      <c r="N121" s="39"/>
      <c r="O121" s="39"/>
      <c r="P121" s="39"/>
    </row>
    <row r="122" spans="1:16" ht="34.5" customHeight="1">
      <c r="A122" s="38">
        <v>15</v>
      </c>
      <c r="B122" s="37" t="s">
        <v>408</v>
      </c>
      <c r="C122" s="89" t="s">
        <v>301</v>
      </c>
      <c r="D122" s="48" t="s">
        <v>527</v>
      </c>
      <c r="E122" s="48">
        <v>97</v>
      </c>
      <c r="F122" s="40"/>
      <c r="G122" s="39"/>
      <c r="H122" s="39"/>
      <c r="I122" s="39"/>
      <c r="J122" s="39"/>
      <c r="K122" s="39"/>
      <c r="L122" s="39"/>
      <c r="M122" s="39"/>
      <c r="N122" s="39"/>
      <c r="O122" s="39"/>
      <c r="P122" s="39"/>
    </row>
    <row r="123" spans="1:16" ht="21.75" customHeight="1">
      <c r="A123" s="38">
        <v>16</v>
      </c>
      <c r="B123" s="37" t="s">
        <v>408</v>
      </c>
      <c r="C123" s="113" t="s">
        <v>360</v>
      </c>
      <c r="D123" s="39" t="s">
        <v>527</v>
      </c>
      <c r="E123" s="39">
        <v>15.5</v>
      </c>
      <c r="F123" s="49"/>
      <c r="G123" s="111"/>
      <c r="H123" s="111"/>
      <c r="I123" s="67"/>
      <c r="J123" s="67"/>
      <c r="K123" s="48"/>
      <c r="L123" s="48"/>
      <c r="M123" s="48"/>
      <c r="N123" s="48"/>
      <c r="O123" s="48"/>
      <c r="P123" s="48"/>
    </row>
    <row r="124" spans="1:16" ht="12.75" customHeight="1">
      <c r="A124" s="38">
        <v>17</v>
      </c>
      <c r="B124" s="37" t="s">
        <v>408</v>
      </c>
      <c r="C124" s="45" t="s">
        <v>214</v>
      </c>
      <c r="D124" s="39" t="s">
        <v>524</v>
      </c>
      <c r="E124" s="39">
        <v>1</v>
      </c>
      <c r="F124" s="40"/>
      <c r="G124" s="39"/>
      <c r="H124" s="39"/>
      <c r="I124" s="39"/>
      <c r="J124" s="39"/>
      <c r="K124" s="39"/>
      <c r="L124" s="39"/>
      <c r="M124" s="39"/>
      <c r="N124" s="39"/>
      <c r="O124" s="39"/>
      <c r="P124" s="39"/>
    </row>
    <row r="125" spans="1:16" ht="12.75" customHeight="1">
      <c r="A125" s="385" t="s">
        <v>364</v>
      </c>
      <c r="B125" s="386"/>
      <c r="C125" s="386"/>
      <c r="D125" s="386"/>
      <c r="E125" s="386"/>
      <c r="F125" s="386"/>
      <c r="G125" s="386"/>
      <c r="H125" s="386"/>
      <c r="I125" s="386"/>
      <c r="J125" s="386"/>
      <c r="K125" s="386"/>
      <c r="L125" s="386"/>
      <c r="M125" s="386"/>
      <c r="N125" s="386"/>
      <c r="O125" s="386"/>
      <c r="P125" s="387"/>
    </row>
    <row r="126" spans="1:16" ht="40.5" customHeight="1">
      <c r="A126" s="38">
        <v>1</v>
      </c>
      <c r="B126" s="37" t="s">
        <v>143</v>
      </c>
      <c r="C126" s="44" t="s">
        <v>296</v>
      </c>
      <c r="D126" s="39" t="s">
        <v>527</v>
      </c>
      <c r="E126" s="39">
        <v>66</v>
      </c>
      <c r="F126" s="40"/>
      <c r="G126" s="39"/>
      <c r="H126" s="39"/>
      <c r="I126" s="39"/>
      <c r="J126" s="39"/>
      <c r="K126" s="39"/>
      <c r="L126" s="39"/>
      <c r="M126" s="39"/>
      <c r="N126" s="39"/>
      <c r="O126" s="39"/>
      <c r="P126" s="39"/>
    </row>
    <row r="127" spans="1:16" ht="16.5" customHeight="1">
      <c r="A127" s="38">
        <v>2</v>
      </c>
      <c r="B127" s="37" t="s">
        <v>143</v>
      </c>
      <c r="C127" s="44" t="s">
        <v>299</v>
      </c>
      <c r="D127" s="39" t="s">
        <v>527</v>
      </c>
      <c r="E127" s="39">
        <v>66</v>
      </c>
      <c r="F127" s="40"/>
      <c r="G127" s="39"/>
      <c r="H127" s="39"/>
      <c r="I127" s="39"/>
      <c r="J127" s="39"/>
      <c r="K127" s="39"/>
      <c r="L127" s="39"/>
      <c r="M127" s="39"/>
      <c r="N127" s="39"/>
      <c r="O127" s="39"/>
      <c r="P127" s="39"/>
    </row>
    <row r="128" spans="1:16" ht="12.75" customHeight="1">
      <c r="A128" s="38">
        <v>3</v>
      </c>
      <c r="B128" s="37" t="s">
        <v>143</v>
      </c>
      <c r="C128" s="44" t="s">
        <v>195</v>
      </c>
      <c r="D128" s="39" t="s">
        <v>527</v>
      </c>
      <c r="E128" s="39">
        <v>66</v>
      </c>
      <c r="F128" s="40"/>
      <c r="G128" s="39"/>
      <c r="H128" s="39"/>
      <c r="I128" s="39"/>
      <c r="J128" s="39"/>
      <c r="K128" s="39"/>
      <c r="L128" s="39"/>
      <c r="M128" s="39"/>
      <c r="N128" s="39"/>
      <c r="O128" s="39"/>
      <c r="P128" s="39"/>
    </row>
    <row r="129" spans="1:16" ht="21.75" customHeight="1">
      <c r="A129" s="38">
        <v>4</v>
      </c>
      <c r="B129" s="37" t="s">
        <v>143</v>
      </c>
      <c r="C129" s="44" t="s">
        <v>398</v>
      </c>
      <c r="D129" s="39" t="s">
        <v>527</v>
      </c>
      <c r="E129" s="39">
        <v>66</v>
      </c>
      <c r="F129" s="40"/>
      <c r="G129" s="39"/>
      <c r="H129" s="39"/>
      <c r="I129" s="39"/>
      <c r="J129" s="39"/>
      <c r="K129" s="39"/>
      <c r="L129" s="39"/>
      <c r="M129" s="39"/>
      <c r="N129" s="39"/>
      <c r="O129" s="39"/>
      <c r="P129" s="39"/>
    </row>
    <row r="130" spans="1:16" ht="30.75" customHeight="1">
      <c r="A130" s="38">
        <v>5</v>
      </c>
      <c r="B130" s="37" t="s">
        <v>143</v>
      </c>
      <c r="C130" s="112" t="s">
        <v>352</v>
      </c>
      <c r="D130" s="39" t="s">
        <v>527</v>
      </c>
      <c r="E130" s="39">
        <v>66</v>
      </c>
      <c r="F130" s="49"/>
      <c r="G130" s="111"/>
      <c r="H130" s="111"/>
      <c r="I130" s="67"/>
      <c r="J130" s="67"/>
      <c r="K130" s="48"/>
      <c r="L130" s="48"/>
      <c r="M130" s="48"/>
      <c r="N130" s="48"/>
      <c r="O130" s="48"/>
      <c r="P130" s="48"/>
    </row>
    <row r="131" spans="1:16" ht="12.75" customHeight="1">
      <c r="A131" s="38">
        <v>6</v>
      </c>
      <c r="B131" s="37" t="s">
        <v>143</v>
      </c>
      <c r="C131" s="181" t="s">
        <v>297</v>
      </c>
      <c r="D131" s="48" t="s">
        <v>524</v>
      </c>
      <c r="E131" s="48">
        <v>1</v>
      </c>
      <c r="F131" s="40"/>
      <c r="G131" s="39"/>
      <c r="H131" s="39"/>
      <c r="I131" s="39"/>
      <c r="J131" s="39"/>
      <c r="K131" s="39"/>
      <c r="L131" s="39"/>
      <c r="M131" s="39"/>
      <c r="N131" s="39"/>
      <c r="O131" s="39"/>
      <c r="P131" s="39"/>
    </row>
    <row r="132" spans="1:16" ht="12.75" customHeight="1">
      <c r="A132" s="38">
        <v>7</v>
      </c>
      <c r="B132" s="37" t="s">
        <v>143</v>
      </c>
      <c r="C132" s="47" t="s">
        <v>298</v>
      </c>
      <c r="D132" s="48" t="s">
        <v>527</v>
      </c>
      <c r="E132" s="48">
        <v>66</v>
      </c>
      <c r="F132" s="40"/>
      <c r="G132" s="39"/>
      <c r="H132" s="39"/>
      <c r="I132" s="39"/>
      <c r="J132" s="39"/>
      <c r="K132" s="39"/>
      <c r="L132" s="39"/>
      <c r="M132" s="39"/>
      <c r="N132" s="39"/>
      <c r="O132" s="39"/>
      <c r="P132" s="39"/>
    </row>
    <row r="133" spans="1:16" ht="34.5" customHeight="1">
      <c r="A133" s="38">
        <v>8</v>
      </c>
      <c r="B133" s="37" t="s">
        <v>143</v>
      </c>
      <c r="C133" s="89" t="s">
        <v>353</v>
      </c>
      <c r="D133" s="48" t="s">
        <v>527</v>
      </c>
      <c r="E133" s="48">
        <v>66</v>
      </c>
      <c r="F133" s="40"/>
      <c r="G133" s="39"/>
      <c r="H133" s="39"/>
      <c r="I133" s="39"/>
      <c r="J133" s="39"/>
      <c r="K133" s="39"/>
      <c r="L133" s="39"/>
      <c r="M133" s="39"/>
      <c r="N133" s="39"/>
      <c r="O133" s="39"/>
      <c r="P133" s="39"/>
    </row>
    <row r="134" spans="1:16" ht="25.5" customHeight="1">
      <c r="A134" s="38">
        <v>11</v>
      </c>
      <c r="B134" s="37" t="s">
        <v>143</v>
      </c>
      <c r="C134" s="89" t="s">
        <v>356</v>
      </c>
      <c r="D134" s="48" t="s">
        <v>525</v>
      </c>
      <c r="E134" s="48">
        <v>58</v>
      </c>
      <c r="F134" s="40"/>
      <c r="G134" s="39"/>
      <c r="H134" s="39"/>
      <c r="I134" s="39"/>
      <c r="J134" s="39"/>
      <c r="K134" s="39"/>
      <c r="L134" s="39"/>
      <c r="M134" s="39"/>
      <c r="N134" s="39"/>
      <c r="O134" s="39"/>
      <c r="P134" s="39"/>
    </row>
    <row r="135" spans="1:16" ht="33" customHeight="1">
      <c r="A135" s="38">
        <v>12</v>
      </c>
      <c r="B135" s="37" t="s">
        <v>143</v>
      </c>
      <c r="C135" s="47" t="s">
        <v>403</v>
      </c>
      <c r="D135" s="48" t="s">
        <v>527</v>
      </c>
      <c r="E135" s="48">
        <v>105</v>
      </c>
      <c r="F135" s="40"/>
      <c r="G135" s="39"/>
      <c r="H135" s="39"/>
      <c r="I135" s="39"/>
      <c r="J135" s="39"/>
      <c r="K135" s="39"/>
      <c r="L135" s="39"/>
      <c r="M135" s="39"/>
      <c r="N135" s="39"/>
      <c r="O135" s="39"/>
      <c r="P135" s="39"/>
    </row>
    <row r="136" spans="1:16" ht="33.75" customHeight="1">
      <c r="A136" s="38">
        <v>13</v>
      </c>
      <c r="B136" s="37" t="s">
        <v>143</v>
      </c>
      <c r="C136" s="89" t="s">
        <v>359</v>
      </c>
      <c r="D136" s="48" t="s">
        <v>527</v>
      </c>
      <c r="E136" s="48">
        <v>105</v>
      </c>
      <c r="F136" s="40"/>
      <c r="G136" s="39"/>
      <c r="H136" s="39"/>
      <c r="I136" s="39"/>
      <c r="J136" s="39"/>
      <c r="K136" s="39"/>
      <c r="L136" s="39"/>
      <c r="M136" s="39"/>
      <c r="N136" s="39"/>
      <c r="O136" s="39"/>
      <c r="P136" s="39"/>
    </row>
    <row r="137" spans="1:16" ht="22.5" customHeight="1">
      <c r="A137" s="38">
        <v>14</v>
      </c>
      <c r="B137" s="37" t="s">
        <v>143</v>
      </c>
      <c r="C137" s="47" t="s">
        <v>213</v>
      </c>
      <c r="D137" s="48" t="s">
        <v>527</v>
      </c>
      <c r="E137" s="48">
        <v>66</v>
      </c>
      <c r="F137" s="40"/>
      <c r="G137" s="39"/>
      <c r="H137" s="39"/>
      <c r="I137" s="39"/>
      <c r="J137" s="39"/>
      <c r="K137" s="39"/>
      <c r="L137" s="39"/>
      <c r="M137" s="39"/>
      <c r="N137" s="39"/>
      <c r="O137" s="39"/>
      <c r="P137" s="39"/>
    </row>
    <row r="138" spans="1:16" ht="36.75" customHeight="1">
      <c r="A138" s="38">
        <v>15</v>
      </c>
      <c r="B138" s="37" t="s">
        <v>143</v>
      </c>
      <c r="C138" s="89" t="s">
        <v>301</v>
      </c>
      <c r="D138" s="48" t="s">
        <v>527</v>
      </c>
      <c r="E138" s="48">
        <v>66</v>
      </c>
      <c r="F138" s="40"/>
      <c r="G138" s="39"/>
      <c r="H138" s="39"/>
      <c r="I138" s="39"/>
      <c r="J138" s="39"/>
      <c r="K138" s="39"/>
      <c r="L138" s="39"/>
      <c r="M138" s="39"/>
      <c r="N138" s="39"/>
      <c r="O138" s="39"/>
      <c r="P138" s="39"/>
    </row>
    <row r="139" spans="1:16" ht="28.5" customHeight="1">
      <c r="A139" s="38">
        <v>16</v>
      </c>
      <c r="B139" s="37" t="s">
        <v>143</v>
      </c>
      <c r="C139" s="113" t="s">
        <v>360</v>
      </c>
      <c r="D139" s="39" t="s">
        <v>527</v>
      </c>
      <c r="E139" s="39">
        <v>14.5</v>
      </c>
      <c r="F139" s="49"/>
      <c r="G139" s="111"/>
      <c r="H139" s="111"/>
      <c r="I139" s="67"/>
      <c r="J139" s="67"/>
      <c r="K139" s="48"/>
      <c r="L139" s="48"/>
      <c r="M139" s="48"/>
      <c r="N139" s="48"/>
      <c r="O139" s="48"/>
      <c r="P139" s="48"/>
    </row>
    <row r="140" spans="1:16" ht="12.75" customHeight="1">
      <c r="A140" s="38">
        <v>17</v>
      </c>
      <c r="B140" s="37" t="s">
        <v>143</v>
      </c>
      <c r="C140" s="45" t="s">
        <v>214</v>
      </c>
      <c r="D140" s="39" t="s">
        <v>524</v>
      </c>
      <c r="E140" s="39">
        <v>1</v>
      </c>
      <c r="F140" s="40"/>
      <c r="G140" s="39"/>
      <c r="H140" s="39"/>
      <c r="I140" s="39"/>
      <c r="J140" s="39"/>
      <c r="K140" s="39"/>
      <c r="L140" s="39"/>
      <c r="M140" s="39"/>
      <c r="N140" s="39"/>
      <c r="O140" s="39"/>
      <c r="P140" s="39"/>
    </row>
    <row r="141" spans="1:16" ht="12.75" customHeight="1">
      <c r="A141" s="385" t="s">
        <v>365</v>
      </c>
      <c r="B141" s="386"/>
      <c r="C141" s="386"/>
      <c r="D141" s="386"/>
      <c r="E141" s="386"/>
      <c r="F141" s="386"/>
      <c r="G141" s="386"/>
      <c r="H141" s="386"/>
      <c r="I141" s="386"/>
      <c r="J141" s="386"/>
      <c r="K141" s="386"/>
      <c r="L141" s="386"/>
      <c r="M141" s="386"/>
      <c r="N141" s="386"/>
      <c r="O141" s="386"/>
      <c r="P141" s="387"/>
    </row>
    <row r="142" spans="1:16" ht="33" customHeight="1">
      <c r="A142" s="38">
        <v>1</v>
      </c>
      <c r="B142" s="37" t="s">
        <v>409</v>
      </c>
      <c r="C142" s="44" t="s">
        <v>296</v>
      </c>
      <c r="D142" s="39" t="s">
        <v>527</v>
      </c>
      <c r="E142" s="39">
        <v>38</v>
      </c>
      <c r="F142" s="40"/>
      <c r="G142" s="39"/>
      <c r="H142" s="39"/>
      <c r="I142" s="39"/>
      <c r="J142" s="39"/>
      <c r="K142" s="39"/>
      <c r="L142" s="39"/>
      <c r="M142" s="39"/>
      <c r="N142" s="39"/>
      <c r="O142" s="39"/>
      <c r="P142" s="39"/>
    </row>
    <row r="143" spans="1:16" ht="12.75" customHeight="1">
      <c r="A143" s="38">
        <v>2</v>
      </c>
      <c r="B143" s="37" t="s">
        <v>409</v>
      </c>
      <c r="C143" s="44" t="s">
        <v>299</v>
      </c>
      <c r="D143" s="39" t="s">
        <v>527</v>
      </c>
      <c r="E143" s="39">
        <v>38</v>
      </c>
      <c r="F143" s="40"/>
      <c r="G143" s="39"/>
      <c r="H143" s="39"/>
      <c r="I143" s="39"/>
      <c r="J143" s="39"/>
      <c r="K143" s="39"/>
      <c r="L143" s="39"/>
      <c r="M143" s="39"/>
      <c r="N143" s="39"/>
      <c r="O143" s="39"/>
      <c r="P143" s="39"/>
    </row>
    <row r="144" spans="1:16" ht="12.75" customHeight="1">
      <c r="A144" s="38">
        <v>3</v>
      </c>
      <c r="B144" s="37" t="s">
        <v>409</v>
      </c>
      <c r="C144" s="44" t="s">
        <v>195</v>
      </c>
      <c r="D144" s="39" t="s">
        <v>527</v>
      </c>
      <c r="E144" s="39">
        <v>38</v>
      </c>
      <c r="F144" s="40"/>
      <c r="G144" s="39"/>
      <c r="H144" s="39"/>
      <c r="I144" s="39"/>
      <c r="J144" s="39"/>
      <c r="K144" s="39"/>
      <c r="L144" s="39"/>
      <c r="M144" s="39"/>
      <c r="N144" s="39"/>
      <c r="O144" s="39"/>
      <c r="P144" s="39"/>
    </row>
    <row r="145" spans="1:16" ht="25.5" customHeight="1">
      <c r="A145" s="38">
        <v>4</v>
      </c>
      <c r="B145" s="37" t="s">
        <v>409</v>
      </c>
      <c r="C145" s="44" t="s">
        <v>398</v>
      </c>
      <c r="D145" s="39" t="s">
        <v>527</v>
      </c>
      <c r="E145" s="39">
        <v>38</v>
      </c>
      <c r="F145" s="40"/>
      <c r="G145" s="39"/>
      <c r="H145" s="39"/>
      <c r="I145" s="39"/>
      <c r="J145" s="39"/>
      <c r="K145" s="39"/>
      <c r="L145" s="39"/>
      <c r="M145" s="39"/>
      <c r="N145" s="39"/>
      <c r="O145" s="39"/>
      <c r="P145" s="39"/>
    </row>
    <row r="146" spans="1:16" ht="27.75" customHeight="1">
      <c r="A146" s="38">
        <v>5</v>
      </c>
      <c r="B146" s="37" t="s">
        <v>409</v>
      </c>
      <c r="C146" s="112" t="s">
        <v>352</v>
      </c>
      <c r="D146" s="39" t="s">
        <v>527</v>
      </c>
      <c r="E146" s="39">
        <v>38</v>
      </c>
      <c r="F146" s="49"/>
      <c r="G146" s="111"/>
      <c r="H146" s="111"/>
      <c r="I146" s="67"/>
      <c r="J146" s="67"/>
      <c r="K146" s="48"/>
      <c r="L146" s="48"/>
      <c r="M146" s="48"/>
      <c r="N146" s="48"/>
      <c r="O146" s="48"/>
      <c r="P146" s="48"/>
    </row>
    <row r="147" spans="1:16" ht="12.75" customHeight="1">
      <c r="A147" s="38">
        <v>6</v>
      </c>
      <c r="B147" s="37" t="s">
        <v>409</v>
      </c>
      <c r="C147" s="181" t="s">
        <v>297</v>
      </c>
      <c r="D147" s="48" t="s">
        <v>524</v>
      </c>
      <c r="E147" s="48">
        <v>1</v>
      </c>
      <c r="F147" s="49"/>
      <c r="G147" s="39"/>
      <c r="H147" s="39"/>
      <c r="I147" s="39"/>
      <c r="J147" s="39"/>
      <c r="K147" s="39"/>
      <c r="L147" s="39"/>
      <c r="M147" s="39"/>
      <c r="N147" s="39"/>
      <c r="O147" s="39"/>
      <c r="P147" s="39"/>
    </row>
    <row r="148" spans="1:16" ht="12.75" customHeight="1">
      <c r="A148" s="38">
        <v>7</v>
      </c>
      <c r="B148" s="37" t="s">
        <v>409</v>
      </c>
      <c r="C148" s="47" t="s">
        <v>298</v>
      </c>
      <c r="D148" s="48" t="s">
        <v>527</v>
      </c>
      <c r="E148" s="48">
        <v>38</v>
      </c>
      <c r="F148" s="49"/>
      <c r="G148" s="39"/>
      <c r="H148" s="39"/>
      <c r="I148" s="39"/>
      <c r="J148" s="39"/>
      <c r="K148" s="39"/>
      <c r="L148" s="39"/>
      <c r="M148" s="39"/>
      <c r="N148" s="39"/>
      <c r="O148" s="39"/>
      <c r="P148" s="39"/>
    </row>
    <row r="149" spans="1:16" ht="36.75" customHeight="1">
      <c r="A149" s="38">
        <v>8</v>
      </c>
      <c r="B149" s="37" t="s">
        <v>409</v>
      </c>
      <c r="C149" s="89" t="s">
        <v>366</v>
      </c>
      <c r="D149" s="48" t="s">
        <v>527</v>
      </c>
      <c r="E149" s="48">
        <v>38</v>
      </c>
      <c r="F149" s="49"/>
      <c r="G149" s="39"/>
      <c r="H149" s="39"/>
      <c r="I149" s="39"/>
      <c r="J149" s="39"/>
      <c r="K149" s="39"/>
      <c r="L149" s="39"/>
      <c r="M149" s="39"/>
      <c r="N149" s="39"/>
      <c r="O149" s="39"/>
      <c r="P149" s="39"/>
    </row>
    <row r="150" spans="1:16" ht="22.5" customHeight="1">
      <c r="A150" s="38">
        <v>11</v>
      </c>
      <c r="B150" s="37" t="s">
        <v>409</v>
      </c>
      <c r="C150" s="89" t="s">
        <v>356</v>
      </c>
      <c r="D150" s="48" t="s">
        <v>525</v>
      </c>
      <c r="E150" s="48">
        <v>38</v>
      </c>
      <c r="F150" s="49"/>
      <c r="G150" s="39"/>
      <c r="H150" s="39"/>
      <c r="I150" s="39"/>
      <c r="J150" s="39"/>
      <c r="K150" s="39"/>
      <c r="L150" s="39"/>
      <c r="M150" s="39"/>
      <c r="N150" s="39"/>
      <c r="O150" s="39"/>
      <c r="P150" s="39"/>
    </row>
    <row r="151" spans="1:16" ht="42" customHeight="1">
      <c r="A151" s="38">
        <v>12</v>
      </c>
      <c r="B151" s="37" t="s">
        <v>409</v>
      </c>
      <c r="C151" s="47" t="s">
        <v>403</v>
      </c>
      <c r="D151" s="48" t="s">
        <v>527</v>
      </c>
      <c r="E151" s="48">
        <v>105</v>
      </c>
      <c r="F151" s="49"/>
      <c r="G151" s="39"/>
      <c r="H151" s="39"/>
      <c r="I151" s="39"/>
      <c r="J151" s="39"/>
      <c r="K151" s="39"/>
      <c r="L151" s="39"/>
      <c r="M151" s="39"/>
      <c r="N151" s="39"/>
      <c r="O151" s="39"/>
      <c r="P151" s="39"/>
    </row>
    <row r="152" spans="1:16" ht="33.75" customHeight="1">
      <c r="A152" s="38">
        <v>13</v>
      </c>
      <c r="B152" s="37" t="s">
        <v>409</v>
      </c>
      <c r="C152" s="89" t="s">
        <v>367</v>
      </c>
      <c r="D152" s="48" t="s">
        <v>527</v>
      </c>
      <c r="E152" s="48">
        <v>110</v>
      </c>
      <c r="F152" s="40"/>
      <c r="G152" s="39"/>
      <c r="H152" s="39"/>
      <c r="I152" s="39"/>
      <c r="J152" s="39"/>
      <c r="K152" s="39"/>
      <c r="L152" s="39"/>
      <c r="M152" s="39"/>
      <c r="N152" s="39"/>
      <c r="O152" s="39"/>
      <c r="P152" s="39"/>
    </row>
    <row r="153" spans="1:16" ht="28.5" customHeight="1">
      <c r="A153" s="38">
        <v>14</v>
      </c>
      <c r="B153" s="37" t="s">
        <v>409</v>
      </c>
      <c r="C153" s="47" t="s">
        <v>213</v>
      </c>
      <c r="D153" s="48" t="s">
        <v>527</v>
      </c>
      <c r="E153" s="48">
        <v>38</v>
      </c>
      <c r="F153" s="40"/>
      <c r="G153" s="39"/>
      <c r="H153" s="39"/>
      <c r="I153" s="39"/>
      <c r="J153" s="39"/>
      <c r="K153" s="39"/>
      <c r="L153" s="39"/>
      <c r="M153" s="39"/>
      <c r="N153" s="39"/>
      <c r="O153" s="39"/>
      <c r="P153" s="39"/>
    </row>
    <row r="154" spans="1:16" ht="33.75" customHeight="1">
      <c r="A154" s="38">
        <v>15</v>
      </c>
      <c r="B154" s="37" t="s">
        <v>409</v>
      </c>
      <c r="C154" s="89" t="s">
        <v>301</v>
      </c>
      <c r="D154" s="48" t="s">
        <v>527</v>
      </c>
      <c r="E154" s="48">
        <v>38</v>
      </c>
      <c r="F154" s="40"/>
      <c r="G154" s="39"/>
      <c r="H154" s="39"/>
      <c r="I154" s="39"/>
      <c r="J154" s="39"/>
      <c r="K154" s="39"/>
      <c r="L154" s="39"/>
      <c r="M154" s="39"/>
      <c r="N154" s="39"/>
      <c r="O154" s="39"/>
      <c r="P154" s="39"/>
    </row>
    <row r="155" spans="1:16" ht="12.75" customHeight="1">
      <c r="A155" s="38">
        <v>16</v>
      </c>
      <c r="B155" s="37" t="s">
        <v>409</v>
      </c>
      <c r="C155" s="45" t="s">
        <v>214</v>
      </c>
      <c r="D155" s="39" t="s">
        <v>524</v>
      </c>
      <c r="E155" s="39">
        <v>1</v>
      </c>
      <c r="F155" s="40"/>
      <c r="G155" s="39"/>
      <c r="H155" s="39"/>
      <c r="I155" s="39"/>
      <c r="J155" s="39"/>
      <c r="K155" s="39"/>
      <c r="L155" s="39"/>
      <c r="M155" s="39"/>
      <c r="N155" s="39"/>
      <c r="O155" s="39"/>
      <c r="P155" s="39"/>
    </row>
    <row r="156" spans="1:16" ht="12.75" customHeight="1">
      <c r="A156" s="385" t="s">
        <v>368</v>
      </c>
      <c r="B156" s="386"/>
      <c r="C156" s="386"/>
      <c r="D156" s="386"/>
      <c r="E156" s="386"/>
      <c r="F156" s="386"/>
      <c r="G156" s="386"/>
      <c r="H156" s="386"/>
      <c r="I156" s="386"/>
      <c r="J156" s="386"/>
      <c r="K156" s="386"/>
      <c r="L156" s="386"/>
      <c r="M156" s="386"/>
      <c r="N156" s="386"/>
      <c r="O156" s="386"/>
      <c r="P156" s="387"/>
    </row>
    <row r="157" spans="1:16" ht="34.5" customHeight="1">
      <c r="A157" s="38">
        <v>1</v>
      </c>
      <c r="B157" s="37" t="s">
        <v>409</v>
      </c>
      <c r="C157" s="44" t="s">
        <v>296</v>
      </c>
      <c r="D157" s="39" t="s">
        <v>527</v>
      </c>
      <c r="E157" s="39">
        <v>9</v>
      </c>
      <c r="F157" s="40"/>
      <c r="G157" s="39"/>
      <c r="H157" s="39"/>
      <c r="I157" s="39"/>
      <c r="J157" s="39"/>
      <c r="K157" s="39"/>
      <c r="L157" s="39"/>
      <c r="M157" s="39"/>
      <c r="N157" s="39"/>
      <c r="O157" s="39"/>
      <c r="P157" s="39"/>
    </row>
    <row r="158" spans="1:16" ht="12.75" customHeight="1">
      <c r="A158" s="38">
        <v>2</v>
      </c>
      <c r="B158" s="37" t="s">
        <v>409</v>
      </c>
      <c r="C158" s="44" t="s">
        <v>299</v>
      </c>
      <c r="D158" s="39" t="s">
        <v>527</v>
      </c>
      <c r="E158" s="39">
        <v>9</v>
      </c>
      <c r="F158" s="40"/>
      <c r="G158" s="39"/>
      <c r="H158" s="39"/>
      <c r="I158" s="39"/>
      <c r="J158" s="39"/>
      <c r="K158" s="39"/>
      <c r="L158" s="39"/>
      <c r="M158" s="39"/>
      <c r="N158" s="39"/>
      <c r="O158" s="39"/>
      <c r="P158" s="39"/>
    </row>
    <row r="159" spans="1:16" ht="12.75" customHeight="1">
      <c r="A159" s="38">
        <v>3</v>
      </c>
      <c r="B159" s="37" t="s">
        <v>409</v>
      </c>
      <c r="C159" s="44" t="s">
        <v>195</v>
      </c>
      <c r="D159" s="39" t="s">
        <v>527</v>
      </c>
      <c r="E159" s="39">
        <v>9</v>
      </c>
      <c r="F159" s="40"/>
      <c r="G159" s="39"/>
      <c r="H159" s="39"/>
      <c r="I159" s="39"/>
      <c r="J159" s="39"/>
      <c r="K159" s="39"/>
      <c r="L159" s="39"/>
      <c r="M159" s="39"/>
      <c r="N159" s="39"/>
      <c r="O159" s="39"/>
      <c r="P159" s="39"/>
    </row>
    <row r="160" spans="1:16" ht="24" customHeight="1">
      <c r="A160" s="38">
        <v>4</v>
      </c>
      <c r="B160" s="37" t="s">
        <v>409</v>
      </c>
      <c r="C160" s="44" t="s">
        <v>398</v>
      </c>
      <c r="D160" s="39" t="s">
        <v>527</v>
      </c>
      <c r="E160" s="39">
        <v>9</v>
      </c>
      <c r="F160" s="40"/>
      <c r="G160" s="39"/>
      <c r="H160" s="39"/>
      <c r="I160" s="39"/>
      <c r="J160" s="39"/>
      <c r="K160" s="39"/>
      <c r="L160" s="39"/>
      <c r="M160" s="39"/>
      <c r="N160" s="39"/>
      <c r="O160" s="39"/>
      <c r="P160" s="39"/>
    </row>
    <row r="161" spans="1:16" ht="21.75" customHeight="1">
      <c r="A161" s="38">
        <v>5</v>
      </c>
      <c r="B161" s="37" t="s">
        <v>409</v>
      </c>
      <c r="C161" s="112" t="s">
        <v>352</v>
      </c>
      <c r="D161" s="39" t="s">
        <v>527</v>
      </c>
      <c r="E161" s="39">
        <v>9</v>
      </c>
      <c r="F161" s="49"/>
      <c r="G161" s="111"/>
      <c r="H161" s="111"/>
      <c r="I161" s="67"/>
      <c r="J161" s="67"/>
      <c r="K161" s="48"/>
      <c r="L161" s="48"/>
      <c r="M161" s="48"/>
      <c r="N161" s="48"/>
      <c r="O161" s="48"/>
      <c r="P161" s="48"/>
    </row>
    <row r="162" spans="1:16" ht="12.75" customHeight="1">
      <c r="A162" s="38">
        <v>6</v>
      </c>
      <c r="B162" s="37" t="s">
        <v>409</v>
      </c>
      <c r="C162" s="181" t="s">
        <v>297</v>
      </c>
      <c r="D162" s="48" t="s">
        <v>524</v>
      </c>
      <c r="E162" s="48">
        <v>1</v>
      </c>
      <c r="F162" s="40"/>
      <c r="G162" s="39"/>
      <c r="H162" s="39"/>
      <c r="I162" s="39"/>
      <c r="J162" s="39"/>
      <c r="K162" s="39"/>
      <c r="L162" s="39"/>
      <c r="M162" s="39"/>
      <c r="N162" s="39"/>
      <c r="O162" s="39"/>
      <c r="P162" s="39"/>
    </row>
    <row r="163" spans="1:16" ht="12.75" customHeight="1">
      <c r="A163" s="38">
        <v>7</v>
      </c>
      <c r="B163" s="37" t="s">
        <v>409</v>
      </c>
      <c r="C163" s="47" t="s">
        <v>298</v>
      </c>
      <c r="D163" s="48" t="s">
        <v>527</v>
      </c>
      <c r="E163" s="48">
        <v>9</v>
      </c>
      <c r="F163" s="40"/>
      <c r="G163" s="39"/>
      <c r="H163" s="39"/>
      <c r="I163" s="39"/>
      <c r="J163" s="39"/>
      <c r="K163" s="39"/>
      <c r="L163" s="39"/>
      <c r="M163" s="39"/>
      <c r="N163" s="39"/>
      <c r="O163" s="39"/>
      <c r="P163" s="39"/>
    </row>
    <row r="164" spans="1:16" ht="33" customHeight="1">
      <c r="A164" s="38">
        <v>8</v>
      </c>
      <c r="B164" s="37" t="s">
        <v>409</v>
      </c>
      <c r="C164" s="89" t="s">
        <v>366</v>
      </c>
      <c r="D164" s="48" t="s">
        <v>527</v>
      </c>
      <c r="E164" s="48">
        <v>9</v>
      </c>
      <c r="F164" s="40"/>
      <c r="G164" s="39"/>
      <c r="H164" s="39"/>
      <c r="I164" s="39"/>
      <c r="J164" s="39"/>
      <c r="K164" s="39"/>
      <c r="L164" s="39"/>
      <c r="M164" s="39"/>
      <c r="N164" s="39"/>
      <c r="O164" s="39"/>
      <c r="P164" s="39"/>
    </row>
    <row r="165" spans="1:16" ht="22.5" customHeight="1">
      <c r="A165" s="38">
        <v>11</v>
      </c>
      <c r="B165" s="37" t="s">
        <v>409</v>
      </c>
      <c r="C165" s="89" t="s">
        <v>356</v>
      </c>
      <c r="D165" s="48" t="s">
        <v>525</v>
      </c>
      <c r="E165" s="48">
        <v>11</v>
      </c>
      <c r="F165" s="40"/>
      <c r="G165" s="39"/>
      <c r="H165" s="39"/>
      <c r="I165" s="39"/>
      <c r="J165" s="39"/>
      <c r="K165" s="39"/>
      <c r="L165" s="39"/>
      <c r="M165" s="39"/>
      <c r="N165" s="39"/>
      <c r="O165" s="39"/>
      <c r="P165" s="39"/>
    </row>
    <row r="166" spans="1:16" ht="36" customHeight="1">
      <c r="A166" s="38">
        <v>12</v>
      </c>
      <c r="B166" s="37" t="s">
        <v>409</v>
      </c>
      <c r="C166" s="47" t="s">
        <v>403</v>
      </c>
      <c r="D166" s="48" t="s">
        <v>527</v>
      </c>
      <c r="E166" s="48">
        <v>30</v>
      </c>
      <c r="F166" s="40"/>
      <c r="G166" s="39"/>
      <c r="H166" s="39"/>
      <c r="I166" s="39"/>
      <c r="J166" s="39"/>
      <c r="K166" s="39"/>
      <c r="L166" s="39"/>
      <c r="M166" s="39"/>
      <c r="N166" s="39"/>
      <c r="O166" s="39"/>
      <c r="P166" s="39"/>
    </row>
    <row r="167" spans="1:16" ht="37.5" customHeight="1">
      <c r="A167" s="38">
        <v>13</v>
      </c>
      <c r="B167" s="37" t="s">
        <v>409</v>
      </c>
      <c r="C167" s="188" t="s">
        <v>367</v>
      </c>
      <c r="D167" s="48" t="s">
        <v>527</v>
      </c>
      <c r="E167" s="48">
        <v>30</v>
      </c>
      <c r="F167" s="40"/>
      <c r="G167" s="39"/>
      <c r="H167" s="39"/>
      <c r="I167" s="39"/>
      <c r="J167" s="39"/>
      <c r="K167" s="39"/>
      <c r="L167" s="39"/>
      <c r="M167" s="39"/>
      <c r="N167" s="39"/>
      <c r="O167" s="39"/>
      <c r="P167" s="39"/>
    </row>
    <row r="168" spans="1:16" ht="30" customHeight="1">
      <c r="A168" s="38">
        <v>14</v>
      </c>
      <c r="B168" s="37" t="s">
        <v>409</v>
      </c>
      <c r="C168" s="47" t="s">
        <v>213</v>
      </c>
      <c r="D168" s="48" t="s">
        <v>527</v>
      </c>
      <c r="E168" s="48">
        <v>9</v>
      </c>
      <c r="F168" s="40"/>
      <c r="G168" s="39"/>
      <c r="H168" s="39"/>
      <c r="I168" s="39"/>
      <c r="J168" s="39"/>
      <c r="K168" s="39"/>
      <c r="L168" s="39"/>
      <c r="M168" s="39"/>
      <c r="N168" s="39"/>
      <c r="O168" s="39"/>
      <c r="P168" s="39"/>
    </row>
    <row r="169" spans="1:16" ht="36.75" customHeight="1">
      <c r="A169" s="38">
        <v>15</v>
      </c>
      <c r="B169" s="37" t="s">
        <v>409</v>
      </c>
      <c r="C169" s="89" t="s">
        <v>301</v>
      </c>
      <c r="D169" s="48" t="s">
        <v>527</v>
      </c>
      <c r="E169" s="48">
        <v>9</v>
      </c>
      <c r="F169" s="40"/>
      <c r="G169" s="39"/>
      <c r="H169" s="39"/>
      <c r="I169" s="39"/>
      <c r="J169" s="39"/>
      <c r="K169" s="39"/>
      <c r="L169" s="39"/>
      <c r="M169" s="39"/>
      <c r="N169" s="39"/>
      <c r="O169" s="39"/>
      <c r="P169" s="39"/>
    </row>
    <row r="170" spans="1:16" ht="12.75" customHeight="1">
      <c r="A170" s="38">
        <v>16</v>
      </c>
      <c r="B170" s="37" t="s">
        <v>409</v>
      </c>
      <c r="C170" s="45" t="s">
        <v>214</v>
      </c>
      <c r="D170" s="39" t="s">
        <v>524</v>
      </c>
      <c r="E170" s="39">
        <v>1</v>
      </c>
      <c r="F170" s="40"/>
      <c r="G170" s="39"/>
      <c r="H170" s="39"/>
      <c r="I170" s="39"/>
      <c r="J170" s="39"/>
      <c r="K170" s="39"/>
      <c r="L170" s="39"/>
      <c r="M170" s="39"/>
      <c r="N170" s="39"/>
      <c r="O170" s="39"/>
      <c r="P170" s="39"/>
    </row>
    <row r="171" spans="1:16" ht="12.75" customHeight="1">
      <c r="A171" s="385" t="s">
        <v>369</v>
      </c>
      <c r="B171" s="386"/>
      <c r="C171" s="386"/>
      <c r="D171" s="386"/>
      <c r="E171" s="386"/>
      <c r="F171" s="386"/>
      <c r="G171" s="386"/>
      <c r="H171" s="386"/>
      <c r="I171" s="386"/>
      <c r="J171" s="386"/>
      <c r="K171" s="386"/>
      <c r="L171" s="386"/>
      <c r="M171" s="386"/>
      <c r="N171" s="386"/>
      <c r="O171" s="386"/>
      <c r="P171" s="387"/>
    </row>
    <row r="172" spans="1:16" ht="36.75" customHeight="1">
      <c r="A172" s="38">
        <v>1</v>
      </c>
      <c r="B172" s="37" t="s">
        <v>409</v>
      </c>
      <c r="C172" s="44" t="s">
        <v>296</v>
      </c>
      <c r="D172" s="39" t="s">
        <v>527</v>
      </c>
      <c r="E172" s="39">
        <v>6</v>
      </c>
      <c r="F172" s="40"/>
      <c r="G172" s="39"/>
      <c r="H172" s="39"/>
      <c r="I172" s="39"/>
      <c r="J172" s="39"/>
      <c r="K172" s="39"/>
      <c r="L172" s="39"/>
      <c r="M172" s="39"/>
      <c r="N172" s="39"/>
      <c r="O172" s="39"/>
      <c r="P172" s="39"/>
    </row>
    <row r="173" spans="1:16" ht="12.75" customHeight="1">
      <c r="A173" s="38">
        <v>2</v>
      </c>
      <c r="B173" s="37" t="s">
        <v>409</v>
      </c>
      <c r="C173" s="44" t="s">
        <v>299</v>
      </c>
      <c r="D173" s="39" t="s">
        <v>527</v>
      </c>
      <c r="E173" s="39">
        <v>6</v>
      </c>
      <c r="F173" s="40"/>
      <c r="G173" s="39"/>
      <c r="H173" s="39"/>
      <c r="I173" s="39"/>
      <c r="J173" s="39"/>
      <c r="K173" s="39"/>
      <c r="L173" s="39"/>
      <c r="M173" s="39"/>
      <c r="N173" s="39"/>
      <c r="O173" s="39"/>
      <c r="P173" s="39"/>
    </row>
    <row r="174" spans="1:16" ht="12.75" customHeight="1">
      <c r="A174" s="38">
        <v>3</v>
      </c>
      <c r="B174" s="37" t="s">
        <v>409</v>
      </c>
      <c r="C174" s="44" t="s">
        <v>195</v>
      </c>
      <c r="D174" s="39" t="s">
        <v>527</v>
      </c>
      <c r="E174" s="39">
        <v>6</v>
      </c>
      <c r="F174" s="40"/>
      <c r="G174" s="39"/>
      <c r="H174" s="39"/>
      <c r="I174" s="39"/>
      <c r="J174" s="39"/>
      <c r="K174" s="39"/>
      <c r="L174" s="39"/>
      <c r="M174" s="39"/>
      <c r="N174" s="39"/>
      <c r="O174" s="39"/>
      <c r="P174" s="39"/>
    </row>
    <row r="175" spans="1:16" ht="24.75" customHeight="1">
      <c r="A175" s="38">
        <v>4</v>
      </c>
      <c r="B175" s="37" t="s">
        <v>409</v>
      </c>
      <c r="C175" s="44" t="s">
        <v>398</v>
      </c>
      <c r="D175" s="39" t="s">
        <v>527</v>
      </c>
      <c r="E175" s="39">
        <v>6</v>
      </c>
      <c r="F175" s="40"/>
      <c r="G175" s="39"/>
      <c r="H175" s="39"/>
      <c r="I175" s="39"/>
      <c r="J175" s="39"/>
      <c r="K175" s="39"/>
      <c r="L175" s="39"/>
      <c r="M175" s="39"/>
      <c r="N175" s="39"/>
      <c r="O175" s="39"/>
      <c r="P175" s="39"/>
    </row>
    <row r="176" spans="1:16" ht="24" customHeight="1">
      <c r="A176" s="38">
        <v>5</v>
      </c>
      <c r="B176" s="37" t="s">
        <v>409</v>
      </c>
      <c r="C176" s="112" t="s">
        <v>352</v>
      </c>
      <c r="D176" s="39" t="s">
        <v>527</v>
      </c>
      <c r="E176" s="39">
        <v>6</v>
      </c>
      <c r="F176" s="49"/>
      <c r="G176" s="111"/>
      <c r="H176" s="111"/>
      <c r="I176" s="67"/>
      <c r="J176" s="67"/>
      <c r="K176" s="48"/>
      <c r="L176" s="48"/>
      <c r="M176" s="48"/>
      <c r="N176" s="48"/>
      <c r="O176" s="48"/>
      <c r="P176" s="48"/>
    </row>
    <row r="177" spans="1:16" ht="12.75" customHeight="1">
      <c r="A177" s="38">
        <v>6</v>
      </c>
      <c r="B177" s="37" t="s">
        <v>409</v>
      </c>
      <c r="C177" s="181" t="s">
        <v>297</v>
      </c>
      <c r="D177" s="48" t="s">
        <v>524</v>
      </c>
      <c r="E177" s="48">
        <v>1</v>
      </c>
      <c r="F177" s="40"/>
      <c r="G177" s="39"/>
      <c r="H177" s="39"/>
      <c r="I177" s="39"/>
      <c r="J177" s="39"/>
      <c r="K177" s="39"/>
      <c r="L177" s="39"/>
      <c r="M177" s="39"/>
      <c r="N177" s="39"/>
      <c r="O177" s="39"/>
      <c r="P177" s="39"/>
    </row>
    <row r="178" spans="1:16" ht="12.75" customHeight="1">
      <c r="A178" s="38">
        <v>7</v>
      </c>
      <c r="B178" s="37" t="s">
        <v>409</v>
      </c>
      <c r="C178" s="47" t="s">
        <v>298</v>
      </c>
      <c r="D178" s="48" t="s">
        <v>527</v>
      </c>
      <c r="E178" s="48">
        <v>6</v>
      </c>
      <c r="F178" s="40"/>
      <c r="G178" s="39"/>
      <c r="H178" s="39"/>
      <c r="I178" s="39"/>
      <c r="J178" s="39"/>
      <c r="K178" s="39"/>
      <c r="L178" s="39"/>
      <c r="M178" s="39"/>
      <c r="N178" s="39"/>
      <c r="O178" s="39"/>
      <c r="P178" s="39"/>
    </row>
    <row r="179" spans="1:16" ht="35.25" customHeight="1">
      <c r="A179" s="38">
        <v>8</v>
      </c>
      <c r="B179" s="37" t="s">
        <v>409</v>
      </c>
      <c r="C179" s="89" t="s">
        <v>366</v>
      </c>
      <c r="D179" s="48" t="s">
        <v>527</v>
      </c>
      <c r="E179" s="48">
        <v>6</v>
      </c>
      <c r="F179" s="40"/>
      <c r="G179" s="39"/>
      <c r="H179" s="39"/>
      <c r="I179" s="39"/>
      <c r="J179" s="39"/>
      <c r="K179" s="39"/>
      <c r="L179" s="39"/>
      <c r="M179" s="39"/>
      <c r="N179" s="39"/>
      <c r="O179" s="39"/>
      <c r="P179" s="39"/>
    </row>
    <row r="180" spans="1:16" ht="24.75" customHeight="1">
      <c r="A180" s="38">
        <v>11</v>
      </c>
      <c r="B180" s="37" t="s">
        <v>409</v>
      </c>
      <c r="C180" s="89" t="s">
        <v>356</v>
      </c>
      <c r="D180" s="48" t="s">
        <v>525</v>
      </c>
      <c r="E180" s="48">
        <v>9.5</v>
      </c>
      <c r="F180" s="40"/>
      <c r="G180" s="39"/>
      <c r="H180" s="39"/>
      <c r="I180" s="39"/>
      <c r="J180" s="39"/>
      <c r="K180" s="39"/>
      <c r="L180" s="39"/>
      <c r="M180" s="39"/>
      <c r="N180" s="39"/>
      <c r="O180" s="39"/>
      <c r="P180" s="39"/>
    </row>
    <row r="181" spans="1:16" ht="35.25" customHeight="1">
      <c r="A181" s="38">
        <v>12</v>
      </c>
      <c r="B181" s="37" t="s">
        <v>409</v>
      </c>
      <c r="C181" s="47" t="s">
        <v>403</v>
      </c>
      <c r="D181" s="48" t="s">
        <v>527</v>
      </c>
      <c r="E181" s="48">
        <v>26</v>
      </c>
      <c r="F181" s="40"/>
      <c r="G181" s="39"/>
      <c r="H181" s="39"/>
      <c r="I181" s="39"/>
      <c r="J181" s="39"/>
      <c r="K181" s="39"/>
      <c r="L181" s="39"/>
      <c r="M181" s="39"/>
      <c r="N181" s="39"/>
      <c r="O181" s="39"/>
      <c r="P181" s="39"/>
    </row>
    <row r="182" spans="1:16" ht="33.75" customHeight="1">
      <c r="A182" s="38">
        <v>13</v>
      </c>
      <c r="B182" s="37" t="s">
        <v>409</v>
      </c>
      <c r="C182" s="89" t="s">
        <v>367</v>
      </c>
      <c r="D182" s="48" t="s">
        <v>527</v>
      </c>
      <c r="E182" s="48">
        <v>26</v>
      </c>
      <c r="F182" s="40"/>
      <c r="G182" s="39"/>
      <c r="H182" s="39"/>
      <c r="I182" s="39"/>
      <c r="J182" s="39"/>
      <c r="K182" s="39"/>
      <c r="L182" s="39"/>
      <c r="M182" s="39"/>
      <c r="N182" s="39"/>
      <c r="O182" s="39"/>
      <c r="P182" s="39"/>
    </row>
    <row r="183" spans="1:16" ht="25.5" customHeight="1">
      <c r="A183" s="38">
        <v>14</v>
      </c>
      <c r="B183" s="37" t="s">
        <v>409</v>
      </c>
      <c r="C183" s="47" t="s">
        <v>213</v>
      </c>
      <c r="D183" s="48" t="s">
        <v>527</v>
      </c>
      <c r="E183" s="48">
        <v>6</v>
      </c>
      <c r="F183" s="40"/>
      <c r="G183" s="39"/>
      <c r="H183" s="39"/>
      <c r="I183" s="39"/>
      <c r="J183" s="39"/>
      <c r="K183" s="39"/>
      <c r="L183" s="39"/>
      <c r="M183" s="39"/>
      <c r="N183" s="39"/>
      <c r="O183" s="39"/>
      <c r="P183" s="39"/>
    </row>
    <row r="184" spans="1:16" ht="39.75" customHeight="1">
      <c r="A184" s="38">
        <v>15</v>
      </c>
      <c r="B184" s="37" t="s">
        <v>409</v>
      </c>
      <c r="C184" s="89" t="s">
        <v>301</v>
      </c>
      <c r="D184" s="48" t="s">
        <v>527</v>
      </c>
      <c r="E184" s="48">
        <v>6</v>
      </c>
      <c r="F184" s="40"/>
      <c r="G184" s="39"/>
      <c r="H184" s="39"/>
      <c r="I184" s="39"/>
      <c r="J184" s="39"/>
      <c r="K184" s="39"/>
      <c r="L184" s="39"/>
      <c r="M184" s="39"/>
      <c r="N184" s="39"/>
      <c r="O184" s="39"/>
      <c r="P184" s="39"/>
    </row>
    <row r="185" spans="1:16" ht="12.75" customHeight="1">
      <c r="A185" s="38">
        <v>16</v>
      </c>
      <c r="B185" s="37" t="s">
        <v>409</v>
      </c>
      <c r="C185" s="45" t="s">
        <v>214</v>
      </c>
      <c r="D185" s="39" t="s">
        <v>524</v>
      </c>
      <c r="E185" s="39">
        <v>1</v>
      </c>
      <c r="F185" s="40"/>
      <c r="G185" s="39"/>
      <c r="H185" s="39"/>
      <c r="I185" s="39"/>
      <c r="J185" s="39"/>
      <c r="K185" s="39"/>
      <c r="L185" s="39"/>
      <c r="M185" s="39"/>
      <c r="N185" s="39"/>
      <c r="O185" s="39"/>
      <c r="P185" s="39"/>
    </row>
    <row r="186" spans="1:16" ht="12.75" customHeight="1">
      <c r="A186" s="385" t="s">
        <v>370</v>
      </c>
      <c r="B186" s="386"/>
      <c r="C186" s="386"/>
      <c r="D186" s="386"/>
      <c r="E186" s="386"/>
      <c r="F186" s="386"/>
      <c r="G186" s="386"/>
      <c r="H186" s="386"/>
      <c r="I186" s="386"/>
      <c r="J186" s="386"/>
      <c r="K186" s="386"/>
      <c r="L186" s="386"/>
      <c r="M186" s="386"/>
      <c r="N186" s="386"/>
      <c r="O186" s="386"/>
      <c r="P186" s="387"/>
    </row>
    <row r="187" spans="1:16" ht="35.25" customHeight="1">
      <c r="A187" s="38">
        <v>1</v>
      </c>
      <c r="B187" s="37" t="s">
        <v>546</v>
      </c>
      <c r="C187" s="44" t="s">
        <v>296</v>
      </c>
      <c r="D187" s="39" t="s">
        <v>527</v>
      </c>
      <c r="E187" s="39">
        <v>40</v>
      </c>
      <c r="F187" s="40"/>
      <c r="G187" s="39"/>
      <c r="H187" s="39"/>
      <c r="I187" s="39"/>
      <c r="J187" s="39"/>
      <c r="K187" s="39"/>
      <c r="L187" s="39"/>
      <c r="M187" s="39"/>
      <c r="N187" s="39"/>
      <c r="O187" s="39"/>
      <c r="P187" s="39"/>
    </row>
    <row r="188" spans="1:16" ht="12.75" customHeight="1">
      <c r="A188" s="38">
        <v>2</v>
      </c>
      <c r="B188" s="37" t="s">
        <v>546</v>
      </c>
      <c r="C188" s="44" t="s">
        <v>299</v>
      </c>
      <c r="D188" s="39" t="s">
        <v>527</v>
      </c>
      <c r="E188" s="39">
        <v>40</v>
      </c>
      <c r="F188" s="40"/>
      <c r="G188" s="39"/>
      <c r="H188" s="39"/>
      <c r="I188" s="39"/>
      <c r="J188" s="39"/>
      <c r="K188" s="39"/>
      <c r="L188" s="39"/>
      <c r="M188" s="39"/>
      <c r="N188" s="39"/>
      <c r="O188" s="39"/>
      <c r="P188" s="39"/>
    </row>
    <row r="189" spans="1:16" ht="12.75" customHeight="1">
      <c r="A189" s="38">
        <v>3</v>
      </c>
      <c r="B189" s="37" t="s">
        <v>546</v>
      </c>
      <c r="C189" s="44" t="s">
        <v>195</v>
      </c>
      <c r="D189" s="39" t="s">
        <v>527</v>
      </c>
      <c r="E189" s="39">
        <v>40</v>
      </c>
      <c r="F189" s="40"/>
      <c r="G189" s="39"/>
      <c r="H189" s="39"/>
      <c r="I189" s="39"/>
      <c r="J189" s="39"/>
      <c r="K189" s="39"/>
      <c r="L189" s="39"/>
      <c r="M189" s="39"/>
      <c r="N189" s="39"/>
      <c r="O189" s="39"/>
      <c r="P189" s="39"/>
    </row>
    <row r="190" spans="1:16" ht="24.75" customHeight="1">
      <c r="A190" s="38">
        <v>4</v>
      </c>
      <c r="B190" s="37" t="s">
        <v>546</v>
      </c>
      <c r="C190" s="44" t="s">
        <v>398</v>
      </c>
      <c r="D190" s="39" t="s">
        <v>527</v>
      </c>
      <c r="E190" s="39">
        <v>40</v>
      </c>
      <c r="F190" s="40"/>
      <c r="G190" s="39"/>
      <c r="H190" s="39"/>
      <c r="I190" s="39"/>
      <c r="J190" s="39"/>
      <c r="K190" s="39"/>
      <c r="L190" s="39"/>
      <c r="M190" s="39"/>
      <c r="N190" s="39"/>
      <c r="O190" s="39"/>
      <c r="P190" s="39"/>
    </row>
    <row r="191" spans="1:16" ht="24.75" customHeight="1">
      <c r="A191" s="38">
        <v>5</v>
      </c>
      <c r="B191" s="37" t="s">
        <v>546</v>
      </c>
      <c r="C191" s="112" t="s">
        <v>352</v>
      </c>
      <c r="D191" s="39" t="s">
        <v>527</v>
      </c>
      <c r="E191" s="39">
        <v>40</v>
      </c>
      <c r="F191" s="49"/>
      <c r="G191" s="111"/>
      <c r="H191" s="111"/>
      <c r="I191" s="67"/>
      <c r="J191" s="67"/>
      <c r="K191" s="48"/>
      <c r="L191" s="48"/>
      <c r="M191" s="48"/>
      <c r="N191" s="48"/>
      <c r="O191" s="48"/>
      <c r="P191" s="48"/>
    </row>
    <row r="192" spans="1:16" ht="12.75" customHeight="1">
      <c r="A192" s="38">
        <v>6</v>
      </c>
      <c r="B192" s="37" t="s">
        <v>546</v>
      </c>
      <c r="C192" s="181" t="s">
        <v>297</v>
      </c>
      <c r="D192" s="48" t="s">
        <v>524</v>
      </c>
      <c r="E192" s="48">
        <v>1</v>
      </c>
      <c r="F192" s="40"/>
      <c r="G192" s="39"/>
      <c r="H192" s="39"/>
      <c r="I192" s="39"/>
      <c r="J192" s="39"/>
      <c r="K192" s="39"/>
      <c r="L192" s="39"/>
      <c r="M192" s="39"/>
      <c r="N192" s="39"/>
      <c r="O192" s="39"/>
      <c r="P192" s="39"/>
    </row>
    <row r="193" spans="1:16" ht="12.75" customHeight="1">
      <c r="A193" s="38">
        <v>7</v>
      </c>
      <c r="B193" s="37" t="s">
        <v>546</v>
      </c>
      <c r="C193" s="47" t="s">
        <v>298</v>
      </c>
      <c r="D193" s="48" t="s">
        <v>527</v>
      </c>
      <c r="E193" s="39">
        <v>38</v>
      </c>
      <c r="F193" s="40"/>
      <c r="G193" s="39"/>
      <c r="H193" s="39"/>
      <c r="I193" s="39"/>
      <c r="J193" s="39"/>
      <c r="K193" s="39"/>
      <c r="L193" s="39"/>
      <c r="M193" s="39"/>
      <c r="N193" s="39"/>
      <c r="O193" s="39"/>
      <c r="P193" s="39"/>
    </row>
    <row r="194" spans="1:16" ht="26.25" customHeight="1">
      <c r="A194" s="38">
        <v>8</v>
      </c>
      <c r="B194" s="37" t="s">
        <v>546</v>
      </c>
      <c r="C194" s="89" t="s">
        <v>371</v>
      </c>
      <c r="D194" s="48" t="s">
        <v>527</v>
      </c>
      <c r="E194" s="39">
        <v>20</v>
      </c>
      <c r="F194" s="40"/>
      <c r="G194" s="39"/>
      <c r="H194" s="39"/>
      <c r="I194" s="39"/>
      <c r="J194" s="39"/>
      <c r="K194" s="39"/>
      <c r="L194" s="39"/>
      <c r="M194" s="39"/>
      <c r="N194" s="39"/>
      <c r="O194" s="39"/>
      <c r="P194" s="39"/>
    </row>
    <row r="195" spans="1:16" ht="27.75" customHeight="1">
      <c r="A195" s="38">
        <v>9</v>
      </c>
      <c r="B195" s="37" t="s">
        <v>546</v>
      </c>
      <c r="C195" s="89" t="s">
        <v>372</v>
      </c>
      <c r="D195" s="48" t="s">
        <v>527</v>
      </c>
      <c r="E195" s="39">
        <v>18</v>
      </c>
      <c r="F195" s="40"/>
      <c r="G195" s="39"/>
      <c r="H195" s="39"/>
      <c r="I195" s="39"/>
      <c r="J195" s="39"/>
      <c r="K195" s="39"/>
      <c r="L195" s="39"/>
      <c r="M195" s="39"/>
      <c r="N195" s="39"/>
      <c r="O195" s="39"/>
      <c r="P195" s="39"/>
    </row>
    <row r="196" spans="1:16" ht="30.75" customHeight="1">
      <c r="A196" s="38">
        <v>10</v>
      </c>
      <c r="B196" s="37" t="s">
        <v>546</v>
      </c>
      <c r="C196" s="89" t="s">
        <v>356</v>
      </c>
      <c r="D196" s="48" t="s">
        <v>525</v>
      </c>
      <c r="E196" s="48">
        <v>30</v>
      </c>
      <c r="F196" s="40"/>
      <c r="G196" s="39"/>
      <c r="H196" s="39"/>
      <c r="I196" s="39"/>
      <c r="J196" s="39"/>
      <c r="K196" s="39"/>
      <c r="L196" s="39"/>
      <c r="M196" s="39"/>
      <c r="N196" s="39"/>
      <c r="O196" s="39"/>
      <c r="P196" s="39"/>
    </row>
    <row r="197" spans="1:16" ht="34.5" customHeight="1">
      <c r="A197" s="38">
        <v>11</v>
      </c>
      <c r="B197" s="37" t="s">
        <v>546</v>
      </c>
      <c r="C197" s="47" t="s">
        <v>403</v>
      </c>
      <c r="D197" s="48" t="s">
        <v>527</v>
      </c>
      <c r="E197" s="48">
        <v>65</v>
      </c>
      <c r="F197" s="40"/>
      <c r="G197" s="39"/>
      <c r="H197" s="39"/>
      <c r="I197" s="39"/>
      <c r="J197" s="39"/>
      <c r="K197" s="39"/>
      <c r="L197" s="39"/>
      <c r="M197" s="39"/>
      <c r="N197" s="39"/>
      <c r="O197" s="39"/>
      <c r="P197" s="39"/>
    </row>
    <row r="198" spans="1:16" ht="35.25" customHeight="1">
      <c r="A198" s="38">
        <v>12</v>
      </c>
      <c r="B198" s="37" t="s">
        <v>546</v>
      </c>
      <c r="C198" s="89" t="s">
        <v>367</v>
      </c>
      <c r="D198" s="48" t="s">
        <v>527</v>
      </c>
      <c r="E198" s="48">
        <v>65</v>
      </c>
      <c r="F198" s="40"/>
      <c r="G198" s="39"/>
      <c r="H198" s="39"/>
      <c r="I198" s="39"/>
      <c r="J198" s="39"/>
      <c r="K198" s="39"/>
      <c r="L198" s="39"/>
      <c r="M198" s="39"/>
      <c r="N198" s="39"/>
      <c r="O198" s="39"/>
      <c r="P198" s="39"/>
    </row>
    <row r="199" spans="1:16" ht="24.75" customHeight="1">
      <c r="A199" s="38">
        <v>13</v>
      </c>
      <c r="B199" s="37" t="s">
        <v>546</v>
      </c>
      <c r="C199" s="47" t="s">
        <v>213</v>
      </c>
      <c r="D199" s="48" t="s">
        <v>527</v>
      </c>
      <c r="E199" s="48">
        <v>40</v>
      </c>
      <c r="F199" s="40"/>
      <c r="G199" s="39"/>
      <c r="H199" s="39"/>
      <c r="I199" s="39"/>
      <c r="J199" s="39"/>
      <c r="K199" s="39"/>
      <c r="L199" s="39"/>
      <c r="M199" s="39"/>
      <c r="N199" s="39"/>
      <c r="O199" s="39"/>
      <c r="P199" s="39"/>
    </row>
    <row r="200" spans="1:16" ht="33" customHeight="1">
      <c r="A200" s="38">
        <v>14</v>
      </c>
      <c r="B200" s="37" t="s">
        <v>546</v>
      </c>
      <c r="C200" s="89" t="s">
        <v>301</v>
      </c>
      <c r="D200" s="48" t="s">
        <v>527</v>
      </c>
      <c r="E200" s="48">
        <v>40</v>
      </c>
      <c r="F200" s="40"/>
      <c r="G200" s="39"/>
      <c r="H200" s="39"/>
      <c r="I200" s="39"/>
      <c r="J200" s="39"/>
      <c r="K200" s="39"/>
      <c r="L200" s="39"/>
      <c r="M200" s="39"/>
      <c r="N200" s="39"/>
      <c r="O200" s="39"/>
      <c r="P200" s="39"/>
    </row>
    <row r="201" spans="1:16" ht="12.75" customHeight="1">
      <c r="A201" s="38">
        <v>15</v>
      </c>
      <c r="B201" s="37" t="s">
        <v>546</v>
      </c>
      <c r="C201" s="45" t="s">
        <v>214</v>
      </c>
      <c r="D201" s="39" t="s">
        <v>524</v>
      </c>
      <c r="E201" s="39">
        <v>1</v>
      </c>
      <c r="F201" s="40"/>
      <c r="G201" s="39"/>
      <c r="H201" s="39"/>
      <c r="I201" s="39"/>
      <c r="J201" s="39"/>
      <c r="K201" s="39"/>
      <c r="L201" s="39"/>
      <c r="M201" s="39"/>
      <c r="N201" s="39"/>
      <c r="O201" s="39"/>
      <c r="P201" s="39"/>
    </row>
    <row r="202" spans="1:16" ht="12.75" customHeight="1">
      <c r="A202" s="385" t="s">
        <v>373</v>
      </c>
      <c r="B202" s="386"/>
      <c r="C202" s="386"/>
      <c r="D202" s="386"/>
      <c r="E202" s="386"/>
      <c r="F202" s="386"/>
      <c r="G202" s="386"/>
      <c r="H202" s="386"/>
      <c r="I202" s="386"/>
      <c r="J202" s="386"/>
      <c r="K202" s="386"/>
      <c r="L202" s="386"/>
      <c r="M202" s="386"/>
      <c r="N202" s="386"/>
      <c r="O202" s="386"/>
      <c r="P202" s="387"/>
    </row>
    <row r="203" spans="1:16" ht="35.25" customHeight="1">
      <c r="A203" s="38">
        <v>1</v>
      </c>
      <c r="B203" s="37" t="s">
        <v>410</v>
      </c>
      <c r="C203" s="44" t="s">
        <v>296</v>
      </c>
      <c r="D203" s="39" t="s">
        <v>527</v>
      </c>
      <c r="E203" s="39">
        <v>7</v>
      </c>
      <c r="F203" s="40"/>
      <c r="G203" s="39"/>
      <c r="H203" s="39"/>
      <c r="I203" s="39"/>
      <c r="J203" s="39"/>
      <c r="K203" s="39"/>
      <c r="L203" s="39"/>
      <c r="M203" s="39"/>
      <c r="N203" s="39"/>
      <c r="O203" s="39"/>
      <c r="P203" s="39"/>
    </row>
    <row r="204" spans="1:16" ht="12.75" customHeight="1">
      <c r="A204" s="38">
        <v>2</v>
      </c>
      <c r="B204" s="37" t="s">
        <v>410</v>
      </c>
      <c r="C204" s="44" t="s">
        <v>299</v>
      </c>
      <c r="D204" s="39" t="s">
        <v>527</v>
      </c>
      <c r="E204" s="39">
        <v>7</v>
      </c>
      <c r="F204" s="40"/>
      <c r="G204" s="39"/>
      <c r="H204" s="39"/>
      <c r="I204" s="39"/>
      <c r="J204" s="39"/>
      <c r="K204" s="39"/>
      <c r="L204" s="39"/>
      <c r="M204" s="39"/>
      <c r="N204" s="39"/>
      <c r="O204" s="39"/>
      <c r="P204" s="39"/>
    </row>
    <row r="205" spans="1:16" ht="12.75" customHeight="1">
      <c r="A205" s="38">
        <v>3</v>
      </c>
      <c r="B205" s="37" t="s">
        <v>410</v>
      </c>
      <c r="C205" s="44" t="s">
        <v>195</v>
      </c>
      <c r="D205" s="39" t="s">
        <v>527</v>
      </c>
      <c r="E205" s="39">
        <v>7</v>
      </c>
      <c r="F205" s="40"/>
      <c r="G205" s="39"/>
      <c r="H205" s="39"/>
      <c r="I205" s="39"/>
      <c r="J205" s="39"/>
      <c r="K205" s="39"/>
      <c r="L205" s="39"/>
      <c r="M205" s="39"/>
      <c r="N205" s="39"/>
      <c r="O205" s="39"/>
      <c r="P205" s="39"/>
    </row>
    <row r="206" spans="1:16" ht="27.75" customHeight="1">
      <c r="A206" s="38">
        <v>4</v>
      </c>
      <c r="B206" s="37" t="s">
        <v>410</v>
      </c>
      <c r="C206" s="44" t="s">
        <v>398</v>
      </c>
      <c r="D206" s="39" t="s">
        <v>527</v>
      </c>
      <c r="E206" s="39">
        <v>7</v>
      </c>
      <c r="F206" s="40"/>
      <c r="G206" s="39"/>
      <c r="H206" s="39"/>
      <c r="I206" s="39"/>
      <c r="J206" s="39"/>
      <c r="K206" s="39"/>
      <c r="L206" s="39"/>
      <c r="M206" s="39"/>
      <c r="N206" s="39"/>
      <c r="O206" s="39"/>
      <c r="P206" s="39"/>
    </row>
    <row r="207" spans="1:16" ht="26.25" customHeight="1">
      <c r="A207" s="38">
        <v>5</v>
      </c>
      <c r="B207" s="37" t="s">
        <v>410</v>
      </c>
      <c r="C207" s="112" t="s">
        <v>352</v>
      </c>
      <c r="D207" s="39" t="s">
        <v>527</v>
      </c>
      <c r="E207" s="39">
        <v>7</v>
      </c>
      <c r="F207" s="49"/>
      <c r="G207" s="111"/>
      <c r="H207" s="111"/>
      <c r="I207" s="67"/>
      <c r="J207" s="67"/>
      <c r="K207" s="48"/>
      <c r="L207" s="48"/>
      <c r="M207" s="48"/>
      <c r="N207" s="48"/>
      <c r="O207" s="48"/>
      <c r="P207" s="48"/>
    </row>
    <row r="208" spans="1:16" ht="12.75" customHeight="1">
      <c r="A208" s="38">
        <v>6</v>
      </c>
      <c r="B208" s="37" t="s">
        <v>410</v>
      </c>
      <c r="C208" s="181" t="s">
        <v>297</v>
      </c>
      <c r="D208" s="48" t="s">
        <v>524</v>
      </c>
      <c r="E208" s="48">
        <v>1</v>
      </c>
      <c r="F208" s="40"/>
      <c r="G208" s="39"/>
      <c r="H208" s="39"/>
      <c r="I208" s="39"/>
      <c r="J208" s="39"/>
      <c r="K208" s="39"/>
      <c r="L208" s="39"/>
      <c r="M208" s="39"/>
      <c r="N208" s="39"/>
      <c r="O208" s="39"/>
      <c r="P208" s="39"/>
    </row>
    <row r="209" spans="1:16" ht="12.75" customHeight="1">
      <c r="A209" s="38">
        <v>7</v>
      </c>
      <c r="B209" s="37" t="s">
        <v>410</v>
      </c>
      <c r="C209" s="47" t="s">
        <v>298</v>
      </c>
      <c r="D209" s="48" t="s">
        <v>527</v>
      </c>
      <c r="E209" s="48">
        <v>7</v>
      </c>
      <c r="F209" s="40"/>
      <c r="G209" s="39"/>
      <c r="H209" s="39"/>
      <c r="I209" s="39"/>
      <c r="J209" s="39"/>
      <c r="K209" s="39"/>
      <c r="L209" s="39"/>
      <c r="M209" s="39"/>
      <c r="N209" s="39"/>
      <c r="O209" s="39"/>
      <c r="P209" s="39"/>
    </row>
    <row r="210" spans="1:16" ht="33" customHeight="1">
      <c r="A210" s="38">
        <v>8</v>
      </c>
      <c r="B210" s="37" t="s">
        <v>410</v>
      </c>
      <c r="C210" s="89" t="s">
        <v>366</v>
      </c>
      <c r="D210" s="48" t="s">
        <v>527</v>
      </c>
      <c r="E210" s="48">
        <v>7</v>
      </c>
      <c r="F210" s="40"/>
      <c r="G210" s="39"/>
      <c r="H210" s="39"/>
      <c r="I210" s="39"/>
      <c r="J210" s="39"/>
      <c r="K210" s="39"/>
      <c r="L210" s="39"/>
      <c r="M210" s="39"/>
      <c r="N210" s="39"/>
      <c r="O210" s="39"/>
      <c r="P210" s="39"/>
    </row>
    <row r="211" spans="1:16" ht="28.5" customHeight="1">
      <c r="A211" s="38">
        <v>11</v>
      </c>
      <c r="B211" s="37" t="s">
        <v>410</v>
      </c>
      <c r="C211" s="89" t="s">
        <v>356</v>
      </c>
      <c r="D211" s="48" t="s">
        <v>525</v>
      </c>
      <c r="E211" s="48">
        <v>10</v>
      </c>
      <c r="F211" s="40"/>
      <c r="G211" s="39"/>
      <c r="H211" s="39"/>
      <c r="I211" s="39"/>
      <c r="J211" s="39"/>
      <c r="K211" s="39"/>
      <c r="L211" s="39"/>
      <c r="M211" s="39"/>
      <c r="N211" s="39"/>
      <c r="O211" s="39"/>
      <c r="P211" s="39"/>
    </row>
    <row r="212" spans="1:16" ht="36" customHeight="1">
      <c r="A212" s="38">
        <v>12</v>
      </c>
      <c r="B212" s="37" t="s">
        <v>410</v>
      </c>
      <c r="C212" s="47" t="s">
        <v>403</v>
      </c>
      <c r="D212" s="48" t="s">
        <v>527</v>
      </c>
      <c r="E212" s="48">
        <v>28</v>
      </c>
      <c r="F212" s="40"/>
      <c r="G212" s="39"/>
      <c r="H212" s="39"/>
      <c r="I212" s="39"/>
      <c r="J212" s="39"/>
      <c r="K212" s="39"/>
      <c r="L212" s="39"/>
      <c r="M212" s="39"/>
      <c r="N212" s="39"/>
      <c r="O212" s="39"/>
      <c r="P212" s="39"/>
    </row>
    <row r="213" spans="1:16" ht="35.25" customHeight="1">
      <c r="A213" s="38">
        <v>13</v>
      </c>
      <c r="B213" s="37" t="s">
        <v>410</v>
      </c>
      <c r="C213" s="89" t="s">
        <v>367</v>
      </c>
      <c r="D213" s="48" t="s">
        <v>527</v>
      </c>
      <c r="E213" s="48">
        <v>28</v>
      </c>
      <c r="F213" s="40"/>
      <c r="G213" s="39"/>
      <c r="H213" s="39"/>
      <c r="I213" s="39"/>
      <c r="J213" s="39"/>
      <c r="K213" s="39"/>
      <c r="L213" s="39"/>
      <c r="M213" s="39"/>
      <c r="N213" s="39"/>
      <c r="O213" s="39"/>
      <c r="P213" s="39"/>
    </row>
    <row r="214" spans="1:16" ht="28.5" customHeight="1">
      <c r="A214" s="38">
        <v>14</v>
      </c>
      <c r="B214" s="37" t="s">
        <v>410</v>
      </c>
      <c r="C214" s="47" t="s">
        <v>213</v>
      </c>
      <c r="D214" s="48" t="s">
        <v>527</v>
      </c>
      <c r="E214" s="48">
        <v>7</v>
      </c>
      <c r="F214" s="40"/>
      <c r="G214" s="39"/>
      <c r="H214" s="39"/>
      <c r="I214" s="39"/>
      <c r="J214" s="39"/>
      <c r="K214" s="39"/>
      <c r="L214" s="39"/>
      <c r="M214" s="39"/>
      <c r="N214" s="39"/>
      <c r="O214" s="39"/>
      <c r="P214" s="39"/>
    </row>
    <row r="215" spans="1:16" ht="33.75" customHeight="1">
      <c r="A215" s="38">
        <v>15</v>
      </c>
      <c r="B215" s="37" t="s">
        <v>410</v>
      </c>
      <c r="C215" s="89" t="s">
        <v>301</v>
      </c>
      <c r="D215" s="48" t="s">
        <v>527</v>
      </c>
      <c r="E215" s="48">
        <v>7</v>
      </c>
      <c r="F215" s="40"/>
      <c r="G215" s="39"/>
      <c r="H215" s="39"/>
      <c r="I215" s="39"/>
      <c r="J215" s="39"/>
      <c r="K215" s="39"/>
      <c r="L215" s="39"/>
      <c r="M215" s="39"/>
      <c r="N215" s="39"/>
      <c r="O215" s="39"/>
      <c r="P215" s="39"/>
    </row>
    <row r="216" spans="1:16" ht="12.75" customHeight="1">
      <c r="A216" s="38">
        <v>16</v>
      </c>
      <c r="B216" s="37" t="s">
        <v>410</v>
      </c>
      <c r="C216" s="45" t="s">
        <v>214</v>
      </c>
      <c r="D216" s="39" t="s">
        <v>524</v>
      </c>
      <c r="E216" s="39">
        <v>1</v>
      </c>
      <c r="F216" s="40"/>
      <c r="G216" s="39"/>
      <c r="H216" s="39"/>
      <c r="I216" s="39"/>
      <c r="J216" s="39"/>
      <c r="K216" s="39"/>
      <c r="L216" s="39"/>
      <c r="M216" s="39"/>
      <c r="N216" s="39"/>
      <c r="O216" s="39"/>
      <c r="P216" s="39"/>
    </row>
    <row r="217" spans="1:16" ht="12.75" customHeight="1">
      <c r="A217" s="385" t="s">
        <v>374</v>
      </c>
      <c r="B217" s="386"/>
      <c r="C217" s="386"/>
      <c r="D217" s="386"/>
      <c r="E217" s="386"/>
      <c r="F217" s="386"/>
      <c r="G217" s="386"/>
      <c r="H217" s="386"/>
      <c r="I217" s="386"/>
      <c r="J217" s="386"/>
      <c r="K217" s="386"/>
      <c r="L217" s="386"/>
      <c r="M217" s="386"/>
      <c r="N217" s="386"/>
      <c r="O217" s="386"/>
      <c r="P217" s="387"/>
    </row>
    <row r="218" spans="1:16" ht="32.25" customHeight="1">
      <c r="A218" s="38">
        <v>1</v>
      </c>
      <c r="B218" s="37" t="s">
        <v>411</v>
      </c>
      <c r="C218" s="44" t="s">
        <v>296</v>
      </c>
      <c r="D218" s="39" t="s">
        <v>527</v>
      </c>
      <c r="E218" s="39">
        <v>4.5</v>
      </c>
      <c r="F218" s="40"/>
      <c r="G218" s="39"/>
      <c r="H218" s="39"/>
      <c r="I218" s="39"/>
      <c r="J218" s="39"/>
      <c r="K218" s="39"/>
      <c r="L218" s="39"/>
      <c r="M218" s="39"/>
      <c r="N218" s="39"/>
      <c r="O218" s="39"/>
      <c r="P218" s="39"/>
    </row>
    <row r="219" spans="1:16" ht="12.75" customHeight="1">
      <c r="A219" s="38">
        <v>2</v>
      </c>
      <c r="B219" s="37" t="s">
        <v>411</v>
      </c>
      <c r="C219" s="44" t="s">
        <v>299</v>
      </c>
      <c r="D219" s="39" t="s">
        <v>527</v>
      </c>
      <c r="E219" s="39">
        <v>4.5</v>
      </c>
      <c r="F219" s="40"/>
      <c r="G219" s="39"/>
      <c r="H219" s="39"/>
      <c r="I219" s="39"/>
      <c r="J219" s="39"/>
      <c r="K219" s="39"/>
      <c r="L219" s="39"/>
      <c r="M219" s="39"/>
      <c r="N219" s="39"/>
      <c r="O219" s="39"/>
      <c r="P219" s="39"/>
    </row>
    <row r="220" spans="1:16" ht="12.75" customHeight="1">
      <c r="A220" s="38">
        <v>3</v>
      </c>
      <c r="B220" s="37" t="s">
        <v>411</v>
      </c>
      <c r="C220" s="44" t="s">
        <v>195</v>
      </c>
      <c r="D220" s="39" t="s">
        <v>527</v>
      </c>
      <c r="E220" s="39">
        <v>4.5</v>
      </c>
      <c r="F220" s="40"/>
      <c r="G220" s="39"/>
      <c r="H220" s="39"/>
      <c r="I220" s="39"/>
      <c r="J220" s="39"/>
      <c r="K220" s="39"/>
      <c r="L220" s="39"/>
      <c r="M220" s="39"/>
      <c r="N220" s="39"/>
      <c r="O220" s="39"/>
      <c r="P220" s="39"/>
    </row>
    <row r="221" spans="1:16" ht="30" customHeight="1">
      <c r="A221" s="38">
        <v>4</v>
      </c>
      <c r="B221" s="37" t="s">
        <v>411</v>
      </c>
      <c r="C221" s="44" t="s">
        <v>398</v>
      </c>
      <c r="D221" s="39" t="s">
        <v>527</v>
      </c>
      <c r="E221" s="39">
        <v>4.5</v>
      </c>
      <c r="F221" s="40"/>
      <c r="G221" s="39"/>
      <c r="H221" s="39"/>
      <c r="I221" s="39"/>
      <c r="J221" s="39"/>
      <c r="K221" s="39"/>
      <c r="L221" s="39"/>
      <c r="M221" s="39"/>
      <c r="N221" s="39"/>
      <c r="O221" s="39"/>
      <c r="P221" s="39"/>
    </row>
    <row r="222" spans="1:16" ht="28.5" customHeight="1">
      <c r="A222" s="38">
        <v>5</v>
      </c>
      <c r="B222" s="37" t="s">
        <v>411</v>
      </c>
      <c r="C222" s="112" t="s">
        <v>352</v>
      </c>
      <c r="D222" s="39" t="s">
        <v>527</v>
      </c>
      <c r="E222" s="39">
        <v>4.5</v>
      </c>
      <c r="F222" s="49"/>
      <c r="G222" s="111"/>
      <c r="H222" s="111"/>
      <c r="I222" s="67"/>
      <c r="J222" s="67"/>
      <c r="K222" s="48"/>
      <c r="L222" s="48"/>
      <c r="M222" s="48"/>
      <c r="N222" s="48"/>
      <c r="O222" s="48"/>
      <c r="P222" s="48"/>
    </row>
    <row r="223" spans="1:16" ht="12.75" customHeight="1">
      <c r="A223" s="38">
        <v>6</v>
      </c>
      <c r="B223" s="37" t="s">
        <v>411</v>
      </c>
      <c r="C223" s="181" t="s">
        <v>297</v>
      </c>
      <c r="D223" s="48" t="s">
        <v>524</v>
      </c>
      <c r="E223" s="48">
        <v>1</v>
      </c>
      <c r="F223" s="40"/>
      <c r="G223" s="39"/>
      <c r="H223" s="39"/>
      <c r="I223" s="39"/>
      <c r="J223" s="39"/>
      <c r="K223" s="39"/>
      <c r="L223" s="39"/>
      <c r="M223" s="39"/>
      <c r="N223" s="39"/>
      <c r="O223" s="39"/>
      <c r="P223" s="39"/>
    </row>
    <row r="224" spans="1:16" ht="12.75" customHeight="1">
      <c r="A224" s="38">
        <v>7</v>
      </c>
      <c r="B224" s="37" t="s">
        <v>411</v>
      </c>
      <c r="C224" s="47" t="s">
        <v>298</v>
      </c>
      <c r="D224" s="48" t="s">
        <v>527</v>
      </c>
      <c r="E224" s="48">
        <v>4.5</v>
      </c>
      <c r="F224" s="40"/>
      <c r="G224" s="39"/>
      <c r="H224" s="39"/>
      <c r="I224" s="39"/>
      <c r="J224" s="39"/>
      <c r="K224" s="39"/>
      <c r="L224" s="39"/>
      <c r="M224" s="39"/>
      <c r="N224" s="39"/>
      <c r="O224" s="39"/>
      <c r="P224" s="39"/>
    </row>
    <row r="225" spans="1:16" ht="39" customHeight="1">
      <c r="A225" s="38">
        <v>8</v>
      </c>
      <c r="B225" s="37" t="s">
        <v>411</v>
      </c>
      <c r="C225" s="89" t="s">
        <v>366</v>
      </c>
      <c r="D225" s="48" t="s">
        <v>527</v>
      </c>
      <c r="E225" s="48">
        <v>4.5</v>
      </c>
      <c r="F225" s="40"/>
      <c r="G225" s="39"/>
      <c r="H225" s="39"/>
      <c r="I225" s="39"/>
      <c r="J225" s="39"/>
      <c r="K225" s="39"/>
      <c r="L225" s="39"/>
      <c r="M225" s="39"/>
      <c r="N225" s="39"/>
      <c r="O225" s="39"/>
      <c r="P225" s="39"/>
    </row>
    <row r="226" spans="1:16" ht="27" customHeight="1">
      <c r="A226" s="38">
        <v>11</v>
      </c>
      <c r="B226" s="37" t="s">
        <v>411</v>
      </c>
      <c r="C226" s="89" t="s">
        <v>356</v>
      </c>
      <c r="D226" s="48" t="s">
        <v>525</v>
      </c>
      <c r="E226" s="48">
        <v>8</v>
      </c>
      <c r="F226" s="40"/>
      <c r="G226" s="39"/>
      <c r="H226" s="39"/>
      <c r="I226" s="39"/>
      <c r="J226" s="39"/>
      <c r="K226" s="39"/>
      <c r="L226" s="39"/>
      <c r="M226" s="39"/>
      <c r="N226" s="39"/>
      <c r="O226" s="39"/>
      <c r="P226" s="39"/>
    </row>
    <row r="227" spans="1:16" ht="36" customHeight="1">
      <c r="A227" s="38">
        <v>12</v>
      </c>
      <c r="B227" s="37" t="s">
        <v>411</v>
      </c>
      <c r="C227" s="47" t="s">
        <v>403</v>
      </c>
      <c r="D227" s="48" t="s">
        <v>527</v>
      </c>
      <c r="E227" s="48">
        <v>21</v>
      </c>
      <c r="F227" s="40"/>
      <c r="G227" s="39"/>
      <c r="H227" s="39"/>
      <c r="I227" s="39"/>
      <c r="J227" s="39"/>
      <c r="K227" s="39"/>
      <c r="L227" s="39"/>
      <c r="M227" s="39"/>
      <c r="N227" s="39"/>
      <c r="O227" s="39"/>
      <c r="P227" s="39"/>
    </row>
    <row r="228" spans="1:16" ht="33.75" customHeight="1">
      <c r="A228" s="38">
        <v>13</v>
      </c>
      <c r="B228" s="37" t="s">
        <v>411</v>
      </c>
      <c r="C228" s="89" t="s">
        <v>367</v>
      </c>
      <c r="D228" s="48" t="s">
        <v>527</v>
      </c>
      <c r="E228" s="48">
        <v>21</v>
      </c>
      <c r="F228" s="40"/>
      <c r="G228" s="39"/>
      <c r="H228" s="39"/>
      <c r="I228" s="39"/>
      <c r="J228" s="39"/>
      <c r="K228" s="39"/>
      <c r="L228" s="39"/>
      <c r="M228" s="39"/>
      <c r="N228" s="39"/>
      <c r="O228" s="39"/>
      <c r="P228" s="39"/>
    </row>
    <row r="229" spans="1:16" ht="24.75" customHeight="1">
      <c r="A229" s="38">
        <v>14</v>
      </c>
      <c r="B229" s="37" t="s">
        <v>411</v>
      </c>
      <c r="C229" s="47" t="s">
        <v>213</v>
      </c>
      <c r="D229" s="48" t="s">
        <v>527</v>
      </c>
      <c r="E229" s="48">
        <v>4.5</v>
      </c>
      <c r="F229" s="40"/>
      <c r="G229" s="39"/>
      <c r="H229" s="39"/>
      <c r="I229" s="39"/>
      <c r="J229" s="39"/>
      <c r="K229" s="39"/>
      <c r="L229" s="39"/>
      <c r="M229" s="39"/>
      <c r="N229" s="39"/>
      <c r="O229" s="39"/>
      <c r="P229" s="39"/>
    </row>
    <row r="230" spans="1:16" ht="33.75" customHeight="1">
      <c r="A230" s="38">
        <v>15</v>
      </c>
      <c r="B230" s="37" t="s">
        <v>411</v>
      </c>
      <c r="C230" s="89" t="s">
        <v>301</v>
      </c>
      <c r="D230" s="48" t="s">
        <v>527</v>
      </c>
      <c r="E230" s="48">
        <v>4.5</v>
      </c>
      <c r="F230" s="40"/>
      <c r="G230" s="39"/>
      <c r="H230" s="39"/>
      <c r="I230" s="39"/>
      <c r="J230" s="39"/>
      <c r="K230" s="39"/>
      <c r="L230" s="39"/>
      <c r="M230" s="39"/>
      <c r="N230" s="39"/>
      <c r="O230" s="39"/>
      <c r="P230" s="39"/>
    </row>
    <row r="231" spans="1:16" ht="12.75" customHeight="1">
      <c r="A231" s="38">
        <v>16</v>
      </c>
      <c r="B231" s="37" t="s">
        <v>411</v>
      </c>
      <c r="C231" s="45" t="s">
        <v>214</v>
      </c>
      <c r="D231" s="39" t="s">
        <v>524</v>
      </c>
      <c r="E231" s="39">
        <v>1</v>
      </c>
      <c r="F231" s="40"/>
      <c r="G231" s="39"/>
      <c r="H231" s="39"/>
      <c r="I231" s="39"/>
      <c r="J231" s="39"/>
      <c r="K231" s="39"/>
      <c r="L231" s="39"/>
      <c r="M231" s="39"/>
      <c r="N231" s="39"/>
      <c r="O231" s="39"/>
      <c r="P231" s="39"/>
    </row>
    <row r="232" spans="1:16" ht="12.75" customHeight="1">
      <c r="A232" s="385" t="s">
        <v>375</v>
      </c>
      <c r="B232" s="386"/>
      <c r="C232" s="386"/>
      <c r="D232" s="386"/>
      <c r="E232" s="386"/>
      <c r="F232" s="386"/>
      <c r="G232" s="386"/>
      <c r="H232" s="386"/>
      <c r="I232" s="386"/>
      <c r="J232" s="386"/>
      <c r="K232" s="386"/>
      <c r="L232" s="386"/>
      <c r="M232" s="386"/>
      <c r="N232" s="386"/>
      <c r="O232" s="386"/>
      <c r="P232" s="387"/>
    </row>
    <row r="233" spans="1:16" ht="41.25" customHeight="1">
      <c r="A233" s="38">
        <v>1</v>
      </c>
      <c r="B233" s="37" t="s">
        <v>141</v>
      </c>
      <c r="C233" s="44" t="s">
        <v>296</v>
      </c>
      <c r="D233" s="39" t="s">
        <v>527</v>
      </c>
      <c r="E233" s="39">
        <v>16</v>
      </c>
      <c r="F233" s="40"/>
      <c r="G233" s="39"/>
      <c r="H233" s="39"/>
      <c r="I233" s="39"/>
      <c r="J233" s="39"/>
      <c r="K233" s="39"/>
      <c r="L233" s="39"/>
      <c r="M233" s="39"/>
      <c r="N233" s="39"/>
      <c r="O233" s="39"/>
      <c r="P233" s="39"/>
    </row>
    <row r="234" spans="1:16" ht="12.75" customHeight="1">
      <c r="A234" s="38">
        <v>2</v>
      </c>
      <c r="B234" s="37" t="s">
        <v>141</v>
      </c>
      <c r="C234" s="44" t="s">
        <v>299</v>
      </c>
      <c r="D234" s="39" t="s">
        <v>527</v>
      </c>
      <c r="E234" s="39">
        <v>16</v>
      </c>
      <c r="F234" s="40"/>
      <c r="G234" s="39"/>
      <c r="H234" s="39"/>
      <c r="I234" s="39"/>
      <c r="J234" s="39"/>
      <c r="K234" s="39"/>
      <c r="L234" s="39"/>
      <c r="M234" s="39"/>
      <c r="N234" s="39"/>
      <c r="O234" s="39"/>
      <c r="P234" s="39"/>
    </row>
    <row r="235" spans="1:16" ht="12.75" customHeight="1">
      <c r="A235" s="38">
        <v>3</v>
      </c>
      <c r="B235" s="37" t="s">
        <v>141</v>
      </c>
      <c r="C235" s="44" t="s">
        <v>195</v>
      </c>
      <c r="D235" s="39" t="s">
        <v>527</v>
      </c>
      <c r="E235" s="39">
        <v>16</v>
      </c>
      <c r="F235" s="40"/>
      <c r="G235" s="39"/>
      <c r="H235" s="39"/>
      <c r="I235" s="39"/>
      <c r="J235" s="39"/>
      <c r="K235" s="39"/>
      <c r="L235" s="39"/>
      <c r="M235" s="39"/>
      <c r="N235" s="39"/>
      <c r="O235" s="39"/>
      <c r="P235" s="39"/>
    </row>
    <row r="236" spans="1:16" ht="25.5" customHeight="1">
      <c r="A236" s="38">
        <v>4</v>
      </c>
      <c r="B236" s="37" t="s">
        <v>141</v>
      </c>
      <c r="C236" s="44" t="s">
        <v>398</v>
      </c>
      <c r="D236" s="39" t="s">
        <v>527</v>
      </c>
      <c r="E236" s="39">
        <v>16</v>
      </c>
      <c r="F236" s="40"/>
      <c r="G236" s="39"/>
      <c r="H236" s="39"/>
      <c r="I236" s="39"/>
      <c r="J236" s="39"/>
      <c r="K236" s="39"/>
      <c r="L236" s="39"/>
      <c r="M236" s="39"/>
      <c r="N236" s="39"/>
      <c r="O236" s="39"/>
      <c r="P236" s="39"/>
    </row>
    <row r="237" spans="1:16" ht="31.5" customHeight="1">
      <c r="A237" s="38">
        <v>5</v>
      </c>
      <c r="B237" s="37" t="s">
        <v>141</v>
      </c>
      <c r="C237" s="112" t="s">
        <v>352</v>
      </c>
      <c r="D237" s="39" t="s">
        <v>527</v>
      </c>
      <c r="E237" s="39">
        <v>16</v>
      </c>
      <c r="F237" s="49"/>
      <c r="G237" s="111"/>
      <c r="H237" s="111"/>
      <c r="I237" s="67"/>
      <c r="J237" s="67"/>
      <c r="K237" s="48"/>
      <c r="L237" s="48"/>
      <c r="M237" s="48"/>
      <c r="N237" s="48"/>
      <c r="O237" s="48"/>
      <c r="P237" s="48"/>
    </row>
    <row r="238" spans="1:16" ht="36" customHeight="1">
      <c r="A238" s="38">
        <v>6</v>
      </c>
      <c r="B238" s="37" t="s">
        <v>141</v>
      </c>
      <c r="C238" s="27" t="s">
        <v>211</v>
      </c>
      <c r="D238" s="39" t="s">
        <v>525</v>
      </c>
      <c r="E238" s="39">
        <v>22</v>
      </c>
      <c r="F238" s="40"/>
      <c r="G238" s="39"/>
      <c r="H238" s="39"/>
      <c r="I238" s="39"/>
      <c r="J238" s="39"/>
      <c r="K238" s="39"/>
      <c r="L238" s="39"/>
      <c r="M238" s="39"/>
      <c r="N238" s="39"/>
      <c r="O238" s="39"/>
      <c r="P238" s="39"/>
    </row>
    <row r="239" spans="1:16" ht="22.5" customHeight="1">
      <c r="A239" s="38">
        <v>7</v>
      </c>
      <c r="B239" s="37" t="s">
        <v>141</v>
      </c>
      <c r="C239" s="44" t="s">
        <v>212</v>
      </c>
      <c r="D239" s="39" t="s">
        <v>527</v>
      </c>
      <c r="E239" s="39">
        <v>16</v>
      </c>
      <c r="F239" s="40"/>
      <c r="G239" s="39"/>
      <c r="H239" s="39"/>
      <c r="I239" s="39"/>
      <c r="J239" s="39"/>
      <c r="K239" s="39"/>
      <c r="L239" s="39"/>
      <c r="M239" s="39"/>
      <c r="N239" s="39"/>
      <c r="O239" s="39"/>
      <c r="P239" s="39"/>
    </row>
    <row r="240" spans="1:16" ht="41.25" customHeight="1">
      <c r="A240" s="38">
        <v>8</v>
      </c>
      <c r="B240" s="37" t="s">
        <v>141</v>
      </c>
      <c r="C240" s="58" t="s">
        <v>406</v>
      </c>
      <c r="D240" s="52" t="s">
        <v>527</v>
      </c>
      <c r="E240" s="53">
        <v>16</v>
      </c>
      <c r="F240" s="40"/>
      <c r="G240" s="39"/>
      <c r="H240" s="39"/>
      <c r="I240" s="39"/>
      <c r="J240" s="39"/>
      <c r="K240" s="39"/>
      <c r="L240" s="39"/>
      <c r="M240" s="39"/>
      <c r="N240" s="39"/>
      <c r="O240" s="39"/>
      <c r="P240" s="39"/>
    </row>
    <row r="241" spans="1:16" ht="33" customHeight="1">
      <c r="A241" s="38">
        <v>9</v>
      </c>
      <c r="B241" s="37" t="s">
        <v>141</v>
      </c>
      <c r="C241" s="89" t="s">
        <v>400</v>
      </c>
      <c r="D241" s="48" t="s">
        <v>527</v>
      </c>
      <c r="E241" s="48">
        <v>8</v>
      </c>
      <c r="F241" s="40"/>
      <c r="G241" s="39"/>
      <c r="H241" s="39"/>
      <c r="I241" s="39"/>
      <c r="J241" s="39"/>
      <c r="K241" s="39"/>
      <c r="L241" s="39"/>
      <c r="M241" s="39"/>
      <c r="N241" s="39"/>
      <c r="O241" s="39"/>
      <c r="P241" s="39"/>
    </row>
    <row r="242" spans="1:16" ht="34.5" customHeight="1">
      <c r="A242" s="38">
        <v>10</v>
      </c>
      <c r="B242" s="37" t="s">
        <v>141</v>
      </c>
      <c r="C242" s="89" t="s">
        <v>401</v>
      </c>
      <c r="D242" s="48" t="s">
        <v>527</v>
      </c>
      <c r="E242" s="48">
        <v>8</v>
      </c>
      <c r="F242" s="40"/>
      <c r="G242" s="39"/>
      <c r="H242" s="39"/>
      <c r="I242" s="39"/>
      <c r="J242" s="39"/>
      <c r="K242" s="39"/>
      <c r="L242" s="39"/>
      <c r="M242" s="39"/>
      <c r="N242" s="39"/>
      <c r="O242" s="39"/>
      <c r="P242" s="39"/>
    </row>
    <row r="243" spans="1:16" ht="12.75" customHeight="1">
      <c r="A243" s="38">
        <v>11</v>
      </c>
      <c r="B243" s="37" t="s">
        <v>141</v>
      </c>
      <c r="C243" s="47" t="s">
        <v>458</v>
      </c>
      <c r="D243" s="48" t="s">
        <v>525</v>
      </c>
      <c r="E243" s="48">
        <v>18</v>
      </c>
      <c r="F243" s="40"/>
      <c r="G243" s="39"/>
      <c r="H243" s="39"/>
      <c r="I243" s="39"/>
      <c r="J243" s="39"/>
      <c r="K243" s="39"/>
      <c r="L243" s="39"/>
      <c r="M243" s="39"/>
      <c r="N243" s="39"/>
      <c r="O243" s="39"/>
      <c r="P243" s="39"/>
    </row>
    <row r="244" spans="1:16" ht="12.75" customHeight="1">
      <c r="A244" s="38">
        <v>12</v>
      </c>
      <c r="B244" s="37" t="s">
        <v>141</v>
      </c>
      <c r="C244" s="90" t="s">
        <v>402</v>
      </c>
      <c r="D244" s="54" t="s">
        <v>527</v>
      </c>
      <c r="E244" s="54">
        <v>16</v>
      </c>
      <c r="F244" s="51"/>
      <c r="G244" s="51"/>
      <c r="H244" s="51"/>
      <c r="I244" s="51"/>
      <c r="J244" s="51"/>
      <c r="K244" s="51"/>
      <c r="L244" s="51"/>
      <c r="M244" s="51"/>
      <c r="N244" s="51"/>
      <c r="O244" s="51"/>
      <c r="P244" s="51"/>
    </row>
    <row r="245" spans="1:16" ht="23.25" customHeight="1">
      <c r="A245" s="38">
        <v>13</v>
      </c>
      <c r="B245" s="37" t="s">
        <v>141</v>
      </c>
      <c r="C245" s="55" t="s">
        <v>376</v>
      </c>
      <c r="D245" s="52" t="s">
        <v>527</v>
      </c>
      <c r="E245" s="53">
        <v>16</v>
      </c>
      <c r="F245" s="54"/>
      <c r="G245" s="54"/>
      <c r="H245" s="54"/>
      <c r="I245" s="54"/>
      <c r="J245" s="54"/>
      <c r="K245" s="51"/>
      <c r="L245" s="51"/>
      <c r="M245" s="51"/>
      <c r="N245" s="51"/>
      <c r="O245" s="51"/>
      <c r="P245" s="51"/>
    </row>
    <row r="246" spans="1:16" ht="39" customHeight="1">
      <c r="A246" s="38">
        <v>14</v>
      </c>
      <c r="B246" s="37" t="s">
        <v>141</v>
      </c>
      <c r="C246" s="47" t="s">
        <v>403</v>
      </c>
      <c r="D246" s="48" t="s">
        <v>527</v>
      </c>
      <c r="E246" s="39">
        <v>23.55</v>
      </c>
      <c r="F246" s="40"/>
      <c r="G246" s="39"/>
      <c r="H246" s="39"/>
      <c r="I246" s="39"/>
      <c r="J246" s="39"/>
      <c r="K246" s="39"/>
      <c r="L246" s="39"/>
      <c r="M246" s="39"/>
      <c r="N246" s="39"/>
      <c r="O246" s="39"/>
      <c r="P246" s="39"/>
    </row>
    <row r="247" spans="1:16" ht="25.5" customHeight="1">
      <c r="A247" s="38">
        <v>15</v>
      </c>
      <c r="B247" s="37" t="s">
        <v>141</v>
      </c>
      <c r="C247" s="89" t="s">
        <v>300</v>
      </c>
      <c r="D247" s="48" t="s">
        <v>527</v>
      </c>
      <c r="E247" s="39">
        <v>17.3</v>
      </c>
      <c r="F247" s="40"/>
      <c r="G247" s="39"/>
      <c r="H247" s="39"/>
      <c r="I247" s="39"/>
      <c r="J247" s="39"/>
      <c r="K247" s="39"/>
      <c r="L247" s="39"/>
      <c r="M247" s="39"/>
      <c r="N247" s="39"/>
      <c r="O247" s="39"/>
      <c r="P247" s="39"/>
    </row>
    <row r="248" spans="1:16" ht="28.5" customHeight="1">
      <c r="A248" s="38">
        <v>16</v>
      </c>
      <c r="B248" s="37" t="s">
        <v>141</v>
      </c>
      <c r="C248" s="113" t="s">
        <v>377</v>
      </c>
      <c r="D248" s="39" t="s">
        <v>527</v>
      </c>
      <c r="E248" s="39">
        <v>17.8</v>
      </c>
      <c r="F248" s="40"/>
      <c r="G248" s="39"/>
      <c r="H248" s="39"/>
      <c r="I248" s="39"/>
      <c r="J248" s="39"/>
      <c r="K248" s="39"/>
      <c r="L248" s="39"/>
      <c r="M248" s="39"/>
      <c r="N248" s="39"/>
      <c r="O248" s="39"/>
      <c r="P248" s="39"/>
    </row>
    <row r="249" spans="1:16" ht="22.5" customHeight="1">
      <c r="A249" s="38">
        <v>17</v>
      </c>
      <c r="B249" s="37" t="s">
        <v>141</v>
      </c>
      <c r="C249" s="89" t="s">
        <v>378</v>
      </c>
      <c r="D249" s="54" t="s">
        <v>412</v>
      </c>
      <c r="E249" s="54">
        <v>17.8</v>
      </c>
      <c r="F249" s="40"/>
      <c r="G249" s="39"/>
      <c r="H249" s="39"/>
      <c r="I249" s="39"/>
      <c r="J249" s="39"/>
      <c r="K249" s="39"/>
      <c r="L249" s="39"/>
      <c r="M249" s="39"/>
      <c r="N249" s="39"/>
      <c r="O249" s="39"/>
      <c r="P249" s="39"/>
    </row>
    <row r="250" spans="1:16" ht="26.25" customHeight="1">
      <c r="A250" s="38">
        <v>18</v>
      </c>
      <c r="B250" s="37" t="s">
        <v>141</v>
      </c>
      <c r="C250" s="89" t="s">
        <v>379</v>
      </c>
      <c r="D250" s="92" t="s">
        <v>456</v>
      </c>
      <c r="E250" s="93">
        <v>14</v>
      </c>
      <c r="F250" s="40"/>
      <c r="G250" s="39"/>
      <c r="H250" s="39"/>
      <c r="I250" s="39"/>
      <c r="J250" s="39"/>
      <c r="K250" s="39"/>
      <c r="L250" s="39"/>
      <c r="M250" s="39"/>
      <c r="N250" s="39"/>
      <c r="O250" s="39"/>
      <c r="P250" s="39"/>
    </row>
    <row r="251" spans="1:16" ht="26.25" customHeight="1">
      <c r="A251" s="38">
        <v>19</v>
      </c>
      <c r="B251" s="37" t="s">
        <v>141</v>
      </c>
      <c r="C251" s="94" t="s">
        <v>380</v>
      </c>
      <c r="D251" s="95" t="s">
        <v>456</v>
      </c>
      <c r="E251" s="96">
        <v>14</v>
      </c>
      <c r="F251" s="40"/>
      <c r="G251" s="39"/>
      <c r="H251" s="39"/>
      <c r="I251" s="39"/>
      <c r="J251" s="39"/>
      <c r="K251" s="39"/>
      <c r="L251" s="39"/>
      <c r="M251" s="39"/>
      <c r="N251" s="39"/>
      <c r="O251" s="39"/>
      <c r="P251" s="39"/>
    </row>
    <row r="252" spans="1:16" ht="12" customHeight="1">
      <c r="A252" s="38">
        <v>21</v>
      </c>
      <c r="B252" s="37" t="s">
        <v>141</v>
      </c>
      <c r="C252" s="97" t="s">
        <v>407</v>
      </c>
      <c r="D252" s="52" t="s">
        <v>527</v>
      </c>
      <c r="E252" s="53">
        <v>28</v>
      </c>
      <c r="F252" s="51"/>
      <c r="G252" s="51"/>
      <c r="H252" s="51"/>
      <c r="I252" s="51"/>
      <c r="J252" s="51"/>
      <c r="K252" s="51"/>
      <c r="L252" s="51"/>
      <c r="M252" s="51"/>
      <c r="N252" s="51"/>
      <c r="O252" s="51"/>
      <c r="P252" s="51"/>
    </row>
    <row r="253" spans="1:16" ht="27.75" customHeight="1">
      <c r="A253" s="38">
        <v>22</v>
      </c>
      <c r="B253" s="37" t="s">
        <v>141</v>
      </c>
      <c r="C253" s="55" t="s">
        <v>376</v>
      </c>
      <c r="D253" s="52" t="s">
        <v>527</v>
      </c>
      <c r="E253" s="53">
        <v>28</v>
      </c>
      <c r="F253" s="54"/>
      <c r="G253" s="54"/>
      <c r="H253" s="54"/>
      <c r="I253" s="54"/>
      <c r="J253" s="54"/>
      <c r="K253" s="54"/>
      <c r="L253" s="54"/>
      <c r="M253" s="54"/>
      <c r="N253" s="54"/>
      <c r="O253" s="54"/>
      <c r="P253" s="54"/>
    </row>
    <row r="254" spans="1:16" ht="27.75" customHeight="1">
      <c r="A254" s="38">
        <v>23</v>
      </c>
      <c r="B254" s="37" t="s">
        <v>141</v>
      </c>
      <c r="C254" s="47" t="s">
        <v>213</v>
      </c>
      <c r="D254" s="48" t="s">
        <v>527</v>
      </c>
      <c r="E254" s="48">
        <v>16</v>
      </c>
      <c r="F254" s="40"/>
      <c r="G254" s="39"/>
      <c r="H254" s="39"/>
      <c r="I254" s="39"/>
      <c r="J254" s="39"/>
      <c r="K254" s="39"/>
      <c r="L254" s="39"/>
      <c r="M254" s="39"/>
      <c r="N254" s="39"/>
      <c r="O254" s="39"/>
      <c r="P254" s="39"/>
    </row>
    <row r="255" spans="1:16" ht="33.75" customHeight="1">
      <c r="A255" s="38">
        <v>24</v>
      </c>
      <c r="B255" s="37" t="s">
        <v>141</v>
      </c>
      <c r="C255" s="89" t="s">
        <v>301</v>
      </c>
      <c r="D255" s="48" t="s">
        <v>527</v>
      </c>
      <c r="E255" s="48">
        <v>16</v>
      </c>
      <c r="F255" s="40"/>
      <c r="G255" s="39"/>
      <c r="H255" s="39"/>
      <c r="I255" s="39"/>
      <c r="J255" s="39"/>
      <c r="K255" s="39"/>
      <c r="L255" s="39"/>
      <c r="M255" s="39"/>
      <c r="N255" s="39"/>
      <c r="O255" s="39"/>
      <c r="P255" s="39"/>
    </row>
    <row r="256" spans="1:16" ht="12.75">
      <c r="A256" s="385" t="s">
        <v>381</v>
      </c>
      <c r="B256" s="386"/>
      <c r="C256" s="386"/>
      <c r="D256" s="386"/>
      <c r="E256" s="386"/>
      <c r="F256" s="386"/>
      <c r="G256" s="386"/>
      <c r="H256" s="386"/>
      <c r="I256" s="386"/>
      <c r="J256" s="386"/>
      <c r="K256" s="386"/>
      <c r="L256" s="386"/>
      <c r="M256" s="386"/>
      <c r="N256" s="386"/>
      <c r="O256" s="386"/>
      <c r="P256" s="387"/>
    </row>
    <row r="257" spans="1:16" ht="33.75">
      <c r="A257" s="38">
        <v>1</v>
      </c>
      <c r="B257" s="37" t="s">
        <v>38</v>
      </c>
      <c r="C257" s="44" t="s">
        <v>296</v>
      </c>
      <c r="D257" s="39" t="s">
        <v>527</v>
      </c>
      <c r="E257" s="39">
        <v>2.2</v>
      </c>
      <c r="F257" s="40"/>
      <c r="G257" s="39"/>
      <c r="H257" s="39"/>
      <c r="I257" s="39"/>
      <c r="J257" s="39"/>
      <c r="K257" s="39"/>
      <c r="L257" s="39"/>
      <c r="M257" s="39"/>
      <c r="N257" s="39"/>
      <c r="O257" s="39"/>
      <c r="P257" s="39"/>
    </row>
    <row r="258" spans="1:16" ht="12.75">
      <c r="A258" s="38">
        <v>2</v>
      </c>
      <c r="B258" s="37" t="s">
        <v>38</v>
      </c>
      <c r="C258" s="44" t="s">
        <v>299</v>
      </c>
      <c r="D258" s="39" t="s">
        <v>527</v>
      </c>
      <c r="E258" s="39">
        <v>2.2</v>
      </c>
      <c r="F258" s="40"/>
      <c r="G258" s="39"/>
      <c r="H258" s="39"/>
      <c r="I258" s="39"/>
      <c r="J258" s="39"/>
      <c r="K258" s="39"/>
      <c r="L258" s="39"/>
      <c r="M258" s="39"/>
      <c r="N258" s="39"/>
      <c r="O258" s="39"/>
      <c r="P258" s="39"/>
    </row>
    <row r="259" spans="1:16" ht="12.75">
      <c r="A259" s="38">
        <v>3</v>
      </c>
      <c r="B259" s="37" t="s">
        <v>38</v>
      </c>
      <c r="C259" s="44" t="s">
        <v>195</v>
      </c>
      <c r="D259" s="39" t="s">
        <v>527</v>
      </c>
      <c r="E259" s="39">
        <v>2.2</v>
      </c>
      <c r="F259" s="40"/>
      <c r="G259" s="39"/>
      <c r="H259" s="39"/>
      <c r="I259" s="39"/>
      <c r="J259" s="39"/>
      <c r="K259" s="39"/>
      <c r="L259" s="39"/>
      <c r="M259" s="39"/>
      <c r="N259" s="39"/>
      <c r="O259" s="39"/>
      <c r="P259" s="39"/>
    </row>
    <row r="260" spans="1:16" ht="22.5">
      <c r="A260" s="38">
        <v>4</v>
      </c>
      <c r="B260" s="37" t="s">
        <v>38</v>
      </c>
      <c r="C260" s="44" t="s">
        <v>398</v>
      </c>
      <c r="D260" s="39" t="s">
        <v>527</v>
      </c>
      <c r="E260" s="39">
        <v>2.2</v>
      </c>
      <c r="F260" s="40"/>
      <c r="G260" s="39"/>
      <c r="H260" s="39"/>
      <c r="I260" s="39"/>
      <c r="J260" s="39"/>
      <c r="K260" s="39"/>
      <c r="L260" s="39"/>
      <c r="M260" s="39"/>
      <c r="N260" s="39"/>
      <c r="O260" s="39"/>
      <c r="P260" s="39"/>
    </row>
    <row r="261" spans="1:16" ht="22.5">
      <c r="A261" s="38">
        <v>5</v>
      </c>
      <c r="B261" s="37" t="s">
        <v>38</v>
      </c>
      <c r="C261" s="112" t="s">
        <v>352</v>
      </c>
      <c r="D261" s="39" t="s">
        <v>527</v>
      </c>
      <c r="E261" s="39">
        <v>2.2</v>
      </c>
      <c r="F261" s="49"/>
      <c r="G261" s="111"/>
      <c r="H261" s="111"/>
      <c r="I261" s="67"/>
      <c r="J261" s="67"/>
      <c r="K261" s="48"/>
      <c r="L261" s="48"/>
      <c r="M261" s="48"/>
      <c r="N261" s="48"/>
      <c r="O261" s="48"/>
      <c r="P261" s="48"/>
    </row>
    <row r="262" spans="1:16" ht="33.75">
      <c r="A262" s="38">
        <v>6</v>
      </c>
      <c r="B262" s="37" t="s">
        <v>38</v>
      </c>
      <c r="C262" s="27" t="s">
        <v>211</v>
      </c>
      <c r="D262" s="39" t="s">
        <v>525</v>
      </c>
      <c r="E262" s="39">
        <v>6.4</v>
      </c>
      <c r="F262" s="40"/>
      <c r="G262" s="39"/>
      <c r="H262" s="39"/>
      <c r="I262" s="39"/>
      <c r="J262" s="39"/>
      <c r="K262" s="39"/>
      <c r="L262" s="39"/>
      <c r="M262" s="39"/>
      <c r="N262" s="39"/>
      <c r="O262" s="39"/>
      <c r="P262" s="39"/>
    </row>
    <row r="263" spans="1:16" ht="22.5">
      <c r="A263" s="38">
        <v>7</v>
      </c>
      <c r="B263" s="37" t="s">
        <v>38</v>
      </c>
      <c r="C263" s="44" t="s">
        <v>212</v>
      </c>
      <c r="D263" s="39" t="s">
        <v>527</v>
      </c>
      <c r="E263" s="39">
        <v>2.2</v>
      </c>
      <c r="F263" s="40"/>
      <c r="G263" s="39"/>
      <c r="H263" s="39"/>
      <c r="I263" s="39"/>
      <c r="J263" s="39"/>
      <c r="K263" s="39"/>
      <c r="L263" s="39"/>
      <c r="M263" s="39"/>
      <c r="N263" s="39"/>
      <c r="O263" s="39"/>
      <c r="P263" s="39"/>
    </row>
    <row r="264" spans="1:16" ht="33.75">
      <c r="A264" s="38">
        <v>8</v>
      </c>
      <c r="B264" s="37" t="s">
        <v>38</v>
      </c>
      <c r="C264" s="58" t="s">
        <v>406</v>
      </c>
      <c r="D264" s="52" t="s">
        <v>527</v>
      </c>
      <c r="E264" s="39">
        <v>2.2</v>
      </c>
      <c r="F264" s="40"/>
      <c r="G264" s="39"/>
      <c r="H264" s="39"/>
      <c r="I264" s="39"/>
      <c r="J264" s="39"/>
      <c r="K264" s="39"/>
      <c r="L264" s="39"/>
      <c r="M264" s="39"/>
      <c r="N264" s="39"/>
      <c r="O264" s="39"/>
      <c r="P264" s="39"/>
    </row>
    <row r="265" spans="1:16" ht="33.75">
      <c r="A265" s="38">
        <v>9</v>
      </c>
      <c r="B265" s="37" t="s">
        <v>38</v>
      </c>
      <c r="C265" s="89" t="s">
        <v>400</v>
      </c>
      <c r="D265" s="48" t="s">
        <v>527</v>
      </c>
      <c r="E265" s="48">
        <v>1.1</v>
      </c>
      <c r="F265" s="40"/>
      <c r="G265" s="39"/>
      <c r="H265" s="39"/>
      <c r="I265" s="39"/>
      <c r="J265" s="39"/>
      <c r="K265" s="39"/>
      <c r="L265" s="39"/>
      <c r="M265" s="39"/>
      <c r="N265" s="39"/>
      <c r="O265" s="39"/>
      <c r="P265" s="39"/>
    </row>
    <row r="266" spans="1:16" ht="33.75">
      <c r="A266" s="38">
        <v>10</v>
      </c>
      <c r="B266" s="37" t="s">
        <v>38</v>
      </c>
      <c r="C266" s="89" t="s">
        <v>401</v>
      </c>
      <c r="D266" s="48" t="s">
        <v>527</v>
      </c>
      <c r="E266" s="48">
        <v>1.1</v>
      </c>
      <c r="F266" s="40"/>
      <c r="G266" s="39"/>
      <c r="H266" s="39"/>
      <c r="I266" s="39"/>
      <c r="J266" s="39"/>
      <c r="K266" s="39"/>
      <c r="L266" s="39"/>
      <c r="M266" s="39"/>
      <c r="N266" s="39"/>
      <c r="O266" s="39"/>
      <c r="P266" s="39"/>
    </row>
    <row r="267" spans="1:16" ht="12.75">
      <c r="A267" s="38">
        <v>11</v>
      </c>
      <c r="B267" s="37" t="s">
        <v>38</v>
      </c>
      <c r="C267" s="47" t="s">
        <v>458</v>
      </c>
      <c r="D267" s="48" t="s">
        <v>525</v>
      </c>
      <c r="E267" s="48">
        <v>5.5</v>
      </c>
      <c r="F267" s="40"/>
      <c r="G267" s="39"/>
      <c r="H267" s="39"/>
      <c r="I267" s="39"/>
      <c r="J267" s="39"/>
      <c r="K267" s="39"/>
      <c r="L267" s="39"/>
      <c r="M267" s="39"/>
      <c r="N267" s="39"/>
      <c r="O267" s="39"/>
      <c r="P267" s="39"/>
    </row>
    <row r="268" spans="1:16" ht="12.75">
      <c r="A268" s="38">
        <v>12</v>
      </c>
      <c r="B268" s="37" t="s">
        <v>38</v>
      </c>
      <c r="C268" s="90" t="s">
        <v>402</v>
      </c>
      <c r="D268" s="54" t="s">
        <v>527</v>
      </c>
      <c r="E268" s="54">
        <v>2.2</v>
      </c>
      <c r="F268" s="51"/>
      <c r="G268" s="51"/>
      <c r="H268" s="51"/>
      <c r="I268" s="51"/>
      <c r="J268" s="51"/>
      <c r="K268" s="51"/>
      <c r="L268" s="51"/>
      <c r="M268" s="51"/>
      <c r="N268" s="51"/>
      <c r="O268" s="51"/>
      <c r="P268" s="51"/>
    </row>
    <row r="269" spans="1:16" ht="22.5">
      <c r="A269" s="38">
        <v>13</v>
      </c>
      <c r="B269" s="37" t="s">
        <v>38</v>
      </c>
      <c r="C269" s="55" t="s">
        <v>376</v>
      </c>
      <c r="D269" s="52" t="s">
        <v>527</v>
      </c>
      <c r="E269" s="53">
        <v>2.2</v>
      </c>
      <c r="F269" s="54"/>
      <c r="G269" s="54"/>
      <c r="H269" s="54"/>
      <c r="I269" s="54"/>
      <c r="J269" s="54"/>
      <c r="K269" s="51"/>
      <c r="L269" s="51"/>
      <c r="M269" s="51"/>
      <c r="N269" s="51"/>
      <c r="O269" s="51"/>
      <c r="P269" s="51"/>
    </row>
    <row r="270" spans="1:16" ht="33.75">
      <c r="A270" s="38">
        <v>14</v>
      </c>
      <c r="B270" s="37" t="s">
        <v>38</v>
      </c>
      <c r="C270" s="47" t="s">
        <v>403</v>
      </c>
      <c r="D270" s="48" t="s">
        <v>527</v>
      </c>
      <c r="E270" s="48">
        <v>17</v>
      </c>
      <c r="F270" s="40"/>
      <c r="G270" s="39"/>
      <c r="H270" s="39"/>
      <c r="I270" s="39"/>
      <c r="J270" s="39"/>
      <c r="K270" s="39"/>
      <c r="L270" s="39"/>
      <c r="M270" s="39"/>
      <c r="N270" s="39"/>
      <c r="O270" s="39"/>
      <c r="P270" s="39"/>
    </row>
    <row r="271" spans="1:16" ht="22.5">
      <c r="A271" s="38">
        <v>15</v>
      </c>
      <c r="B271" s="37" t="s">
        <v>38</v>
      </c>
      <c r="C271" s="89" t="s">
        <v>300</v>
      </c>
      <c r="D271" s="48" t="s">
        <v>527</v>
      </c>
      <c r="E271" s="48">
        <v>17</v>
      </c>
      <c r="F271" s="40"/>
      <c r="G271" s="39"/>
      <c r="H271" s="39"/>
      <c r="I271" s="39"/>
      <c r="J271" s="39"/>
      <c r="K271" s="39"/>
      <c r="L271" s="39"/>
      <c r="M271" s="39"/>
      <c r="N271" s="39"/>
      <c r="O271" s="39"/>
      <c r="P271" s="39"/>
    </row>
    <row r="272" spans="1:16" ht="22.5">
      <c r="A272" s="38">
        <v>16</v>
      </c>
      <c r="B272" s="37" t="s">
        <v>38</v>
      </c>
      <c r="C272" s="183" t="s">
        <v>377</v>
      </c>
      <c r="D272" s="48" t="s">
        <v>527</v>
      </c>
      <c r="E272" s="48">
        <v>17</v>
      </c>
      <c r="F272" s="40"/>
      <c r="G272" s="39"/>
      <c r="H272" s="39"/>
      <c r="I272" s="39"/>
      <c r="J272" s="39"/>
      <c r="K272" s="39"/>
      <c r="L272" s="39"/>
      <c r="M272" s="39"/>
      <c r="N272" s="39"/>
      <c r="O272" s="39"/>
      <c r="P272" s="39"/>
    </row>
    <row r="273" spans="1:16" ht="22.5">
      <c r="A273" s="38">
        <v>18</v>
      </c>
      <c r="B273" s="37" t="s">
        <v>38</v>
      </c>
      <c r="C273" s="89" t="s">
        <v>404</v>
      </c>
      <c r="D273" s="92" t="s">
        <v>456</v>
      </c>
      <c r="E273" s="93">
        <v>8.5</v>
      </c>
      <c r="F273" s="40"/>
      <c r="G273" s="39"/>
      <c r="H273" s="39"/>
      <c r="I273" s="39"/>
      <c r="J273" s="39"/>
      <c r="K273" s="39"/>
      <c r="L273" s="39"/>
      <c r="M273" s="39"/>
      <c r="N273" s="39"/>
      <c r="O273" s="39"/>
      <c r="P273" s="39"/>
    </row>
    <row r="274" spans="1:16" ht="22.5">
      <c r="A274" s="38">
        <v>19</v>
      </c>
      <c r="B274" s="37" t="s">
        <v>38</v>
      </c>
      <c r="C274" s="94" t="s">
        <v>405</v>
      </c>
      <c r="D274" s="95" t="s">
        <v>456</v>
      </c>
      <c r="E274" s="96">
        <v>8.5</v>
      </c>
      <c r="F274" s="40"/>
      <c r="G274" s="39"/>
      <c r="H274" s="39"/>
      <c r="I274" s="39"/>
      <c r="J274" s="39"/>
      <c r="K274" s="39"/>
      <c r="L274" s="39"/>
      <c r="M274" s="39"/>
      <c r="N274" s="39"/>
      <c r="O274" s="39"/>
      <c r="P274" s="39"/>
    </row>
    <row r="275" spans="1:16" ht="12.75">
      <c r="A275" s="38">
        <v>21</v>
      </c>
      <c r="B275" s="37" t="s">
        <v>38</v>
      </c>
      <c r="C275" s="97" t="s">
        <v>407</v>
      </c>
      <c r="D275" s="52" t="s">
        <v>527</v>
      </c>
      <c r="E275" s="53">
        <v>17</v>
      </c>
      <c r="F275" s="51"/>
      <c r="G275" s="51"/>
      <c r="H275" s="51"/>
      <c r="I275" s="51"/>
      <c r="J275" s="51"/>
      <c r="K275" s="51"/>
      <c r="L275" s="51"/>
      <c r="M275" s="51"/>
      <c r="N275" s="51"/>
      <c r="O275" s="51"/>
      <c r="P275" s="51"/>
    </row>
    <row r="276" spans="1:16" ht="22.5">
      <c r="A276" s="38">
        <v>22</v>
      </c>
      <c r="B276" s="37" t="s">
        <v>38</v>
      </c>
      <c r="C276" s="55" t="s">
        <v>376</v>
      </c>
      <c r="D276" s="52" t="s">
        <v>527</v>
      </c>
      <c r="E276" s="53">
        <v>17</v>
      </c>
      <c r="F276" s="54"/>
      <c r="G276" s="54"/>
      <c r="H276" s="54"/>
      <c r="I276" s="54"/>
      <c r="J276" s="54"/>
      <c r="K276" s="54"/>
      <c r="L276" s="54"/>
      <c r="M276" s="54"/>
      <c r="N276" s="54"/>
      <c r="O276" s="54"/>
      <c r="P276" s="54"/>
    </row>
    <row r="277" spans="1:16" ht="22.5">
      <c r="A277" s="72">
        <v>23</v>
      </c>
      <c r="B277" s="83" t="s">
        <v>38</v>
      </c>
      <c r="C277" s="47" t="s">
        <v>213</v>
      </c>
      <c r="D277" s="48" t="s">
        <v>527</v>
      </c>
      <c r="E277" s="48">
        <v>2.2</v>
      </c>
      <c r="F277" s="49"/>
      <c r="G277" s="48"/>
      <c r="H277" s="48"/>
      <c r="I277" s="48"/>
      <c r="J277" s="48"/>
      <c r="K277" s="48"/>
      <c r="L277" s="48"/>
      <c r="M277" s="48"/>
      <c r="N277" s="48"/>
      <c r="O277" s="48"/>
      <c r="P277" s="48"/>
    </row>
    <row r="278" spans="1:16" ht="33.75">
      <c r="A278" s="72">
        <v>24</v>
      </c>
      <c r="B278" s="83" t="s">
        <v>38</v>
      </c>
      <c r="C278" s="89" t="s">
        <v>301</v>
      </c>
      <c r="D278" s="48" t="s">
        <v>527</v>
      </c>
      <c r="E278" s="48">
        <v>2.2</v>
      </c>
      <c r="F278" s="49"/>
      <c r="G278" s="48"/>
      <c r="H278" s="48"/>
      <c r="I278" s="48"/>
      <c r="J278" s="48"/>
      <c r="K278" s="48"/>
      <c r="L278" s="48"/>
      <c r="M278" s="48"/>
      <c r="N278" s="48"/>
      <c r="O278" s="48"/>
      <c r="P278" s="48"/>
    </row>
    <row r="279" spans="1:16" ht="12.75">
      <c r="A279" s="382" t="s">
        <v>382</v>
      </c>
      <c r="B279" s="383"/>
      <c r="C279" s="383"/>
      <c r="D279" s="383"/>
      <c r="E279" s="383"/>
      <c r="F279" s="383"/>
      <c r="G279" s="383"/>
      <c r="H279" s="383"/>
      <c r="I279" s="383"/>
      <c r="J279" s="383"/>
      <c r="K279" s="383"/>
      <c r="L279" s="383"/>
      <c r="M279" s="383"/>
      <c r="N279" s="383"/>
      <c r="O279" s="383"/>
      <c r="P279" s="384"/>
    </row>
    <row r="280" spans="1:16" ht="33.75">
      <c r="A280" s="72">
        <v>1</v>
      </c>
      <c r="B280" s="83" t="s">
        <v>413</v>
      </c>
      <c r="C280" s="60" t="s">
        <v>296</v>
      </c>
      <c r="D280" s="48" t="s">
        <v>527</v>
      </c>
      <c r="E280" s="48">
        <v>1</v>
      </c>
      <c r="F280" s="49"/>
      <c r="G280" s="48"/>
      <c r="H280" s="48"/>
      <c r="I280" s="48"/>
      <c r="J280" s="48"/>
      <c r="K280" s="48"/>
      <c r="L280" s="48"/>
      <c r="M280" s="48"/>
      <c r="N280" s="48"/>
      <c r="O280" s="48"/>
      <c r="P280" s="48"/>
    </row>
    <row r="281" spans="1:16" ht="12.75">
      <c r="A281" s="72">
        <v>2</v>
      </c>
      <c r="B281" s="83" t="s">
        <v>413</v>
      </c>
      <c r="C281" s="60" t="s">
        <v>299</v>
      </c>
      <c r="D281" s="48" t="s">
        <v>527</v>
      </c>
      <c r="E281" s="48">
        <v>1</v>
      </c>
      <c r="F281" s="49"/>
      <c r="G281" s="48"/>
      <c r="H281" s="48"/>
      <c r="I281" s="48"/>
      <c r="J281" s="48"/>
      <c r="K281" s="48"/>
      <c r="L281" s="48"/>
      <c r="M281" s="48"/>
      <c r="N281" s="48"/>
      <c r="O281" s="48"/>
      <c r="P281" s="48"/>
    </row>
    <row r="282" spans="1:16" ht="12.75">
      <c r="A282" s="72">
        <v>3</v>
      </c>
      <c r="B282" s="83" t="s">
        <v>413</v>
      </c>
      <c r="C282" s="60" t="s">
        <v>195</v>
      </c>
      <c r="D282" s="48" t="s">
        <v>527</v>
      </c>
      <c r="E282" s="48">
        <v>1</v>
      </c>
      <c r="F282" s="49"/>
      <c r="G282" s="48"/>
      <c r="H282" s="48"/>
      <c r="I282" s="48"/>
      <c r="J282" s="48"/>
      <c r="K282" s="48"/>
      <c r="L282" s="48"/>
      <c r="M282" s="48"/>
      <c r="N282" s="48"/>
      <c r="O282" s="48"/>
      <c r="P282" s="48"/>
    </row>
    <row r="283" spans="1:16" ht="22.5">
      <c r="A283" s="72">
        <v>4</v>
      </c>
      <c r="B283" s="83" t="s">
        <v>413</v>
      </c>
      <c r="C283" s="60" t="s">
        <v>398</v>
      </c>
      <c r="D283" s="48" t="s">
        <v>527</v>
      </c>
      <c r="E283" s="48">
        <v>1</v>
      </c>
      <c r="F283" s="49"/>
      <c r="G283" s="48"/>
      <c r="H283" s="48"/>
      <c r="I283" s="48"/>
      <c r="J283" s="48"/>
      <c r="K283" s="48"/>
      <c r="L283" s="48"/>
      <c r="M283" s="48"/>
      <c r="N283" s="48"/>
      <c r="O283" s="48"/>
      <c r="P283" s="48"/>
    </row>
    <row r="284" spans="1:16" ht="22.5">
      <c r="A284" s="72">
        <v>5</v>
      </c>
      <c r="B284" s="83" t="s">
        <v>413</v>
      </c>
      <c r="C284" s="182" t="s">
        <v>352</v>
      </c>
      <c r="D284" s="48" t="s">
        <v>527</v>
      </c>
      <c r="E284" s="48">
        <v>1</v>
      </c>
      <c r="F284" s="49"/>
      <c r="G284" s="111"/>
      <c r="H284" s="111"/>
      <c r="I284" s="67"/>
      <c r="J284" s="67"/>
      <c r="K284" s="48"/>
      <c r="L284" s="48"/>
      <c r="M284" s="48"/>
      <c r="N284" s="48"/>
      <c r="O284" s="48"/>
      <c r="P284" s="48"/>
    </row>
    <row r="285" spans="1:16" ht="33.75">
      <c r="A285" s="72">
        <v>6</v>
      </c>
      <c r="B285" s="83" t="s">
        <v>413</v>
      </c>
      <c r="C285" s="59" t="s">
        <v>211</v>
      </c>
      <c r="D285" s="48" t="s">
        <v>525</v>
      </c>
      <c r="E285" s="48">
        <v>4</v>
      </c>
      <c r="F285" s="49"/>
      <c r="G285" s="48"/>
      <c r="H285" s="48"/>
      <c r="I285" s="48"/>
      <c r="J285" s="48"/>
      <c r="K285" s="48"/>
      <c r="L285" s="48"/>
      <c r="M285" s="48"/>
      <c r="N285" s="48"/>
      <c r="O285" s="48"/>
      <c r="P285" s="48"/>
    </row>
    <row r="286" spans="1:16" ht="22.5">
      <c r="A286" s="72">
        <v>7</v>
      </c>
      <c r="B286" s="83" t="s">
        <v>413</v>
      </c>
      <c r="C286" s="60" t="s">
        <v>212</v>
      </c>
      <c r="D286" s="48" t="s">
        <v>527</v>
      </c>
      <c r="E286" s="48">
        <v>1</v>
      </c>
      <c r="F286" s="49"/>
      <c r="G286" s="48"/>
      <c r="H286" s="48"/>
      <c r="I286" s="48"/>
      <c r="J286" s="48"/>
      <c r="K286" s="48"/>
      <c r="L286" s="48"/>
      <c r="M286" s="48"/>
      <c r="N286" s="48"/>
      <c r="O286" s="48"/>
      <c r="P286" s="48"/>
    </row>
    <row r="287" spans="1:16" ht="33.75">
      <c r="A287" s="72">
        <v>8</v>
      </c>
      <c r="B287" s="83" t="s">
        <v>413</v>
      </c>
      <c r="C287" s="58" t="s">
        <v>406</v>
      </c>
      <c r="D287" s="52" t="s">
        <v>527</v>
      </c>
      <c r="E287" s="48">
        <v>1</v>
      </c>
      <c r="F287" s="49"/>
      <c r="G287" s="48"/>
      <c r="H287" s="48"/>
      <c r="I287" s="48"/>
      <c r="J287" s="48"/>
      <c r="K287" s="48"/>
      <c r="L287" s="48"/>
      <c r="M287" s="48"/>
      <c r="N287" s="48"/>
      <c r="O287" s="48"/>
      <c r="P287" s="48"/>
    </row>
    <row r="288" spans="1:16" ht="33.75">
      <c r="A288" s="72">
        <v>9</v>
      </c>
      <c r="B288" s="83" t="s">
        <v>413</v>
      </c>
      <c r="C288" s="89" t="s">
        <v>400</v>
      </c>
      <c r="D288" s="48" t="s">
        <v>527</v>
      </c>
      <c r="E288" s="48">
        <v>0.5</v>
      </c>
      <c r="F288" s="49"/>
      <c r="G288" s="48"/>
      <c r="H288" s="48"/>
      <c r="I288" s="48"/>
      <c r="J288" s="48"/>
      <c r="K288" s="48"/>
      <c r="L288" s="48"/>
      <c r="M288" s="48"/>
      <c r="N288" s="48"/>
      <c r="O288" s="48"/>
      <c r="P288" s="48"/>
    </row>
    <row r="289" spans="1:16" ht="33.75">
      <c r="A289" s="72">
        <v>10</v>
      </c>
      <c r="B289" s="83" t="s">
        <v>413</v>
      </c>
      <c r="C289" s="89" t="s">
        <v>401</v>
      </c>
      <c r="D289" s="48" t="s">
        <v>527</v>
      </c>
      <c r="E289" s="48">
        <v>0.5</v>
      </c>
      <c r="F289" s="49"/>
      <c r="G289" s="48"/>
      <c r="H289" s="48"/>
      <c r="I289" s="48"/>
      <c r="J289" s="48"/>
      <c r="K289" s="48"/>
      <c r="L289" s="48"/>
      <c r="M289" s="48"/>
      <c r="N289" s="48"/>
      <c r="O289" s="48"/>
      <c r="P289" s="48"/>
    </row>
    <row r="290" spans="1:16" ht="12.75">
      <c r="A290" s="38">
        <v>11</v>
      </c>
      <c r="B290" s="37" t="s">
        <v>413</v>
      </c>
      <c r="C290" s="47" t="s">
        <v>458</v>
      </c>
      <c r="D290" s="48" t="s">
        <v>525</v>
      </c>
      <c r="E290" s="48">
        <v>3.5</v>
      </c>
      <c r="F290" s="40"/>
      <c r="G290" s="39"/>
      <c r="H290" s="39"/>
      <c r="I290" s="39"/>
      <c r="J290" s="39"/>
      <c r="K290" s="39"/>
      <c r="L290" s="39"/>
      <c r="M290" s="39"/>
      <c r="N290" s="39"/>
      <c r="O290" s="39"/>
      <c r="P290" s="39"/>
    </row>
    <row r="291" spans="1:16" ht="12.75">
      <c r="A291" s="38">
        <v>12</v>
      </c>
      <c r="B291" s="37" t="s">
        <v>413</v>
      </c>
      <c r="C291" s="90" t="s">
        <v>402</v>
      </c>
      <c r="D291" s="54" t="s">
        <v>527</v>
      </c>
      <c r="E291" s="54">
        <v>1</v>
      </c>
      <c r="F291" s="51"/>
      <c r="G291" s="51"/>
      <c r="H291" s="51"/>
      <c r="I291" s="51"/>
      <c r="J291" s="51"/>
      <c r="K291" s="51"/>
      <c r="L291" s="51"/>
      <c r="M291" s="51"/>
      <c r="N291" s="51"/>
      <c r="O291" s="51"/>
      <c r="P291" s="51"/>
    </row>
    <row r="292" spans="1:16" ht="22.5">
      <c r="A292" s="38">
        <v>13</v>
      </c>
      <c r="B292" s="37" t="s">
        <v>413</v>
      </c>
      <c r="C292" s="55" t="s">
        <v>376</v>
      </c>
      <c r="D292" s="52" t="s">
        <v>527</v>
      </c>
      <c r="E292" s="53">
        <v>1</v>
      </c>
      <c r="F292" s="54"/>
      <c r="G292" s="54"/>
      <c r="H292" s="54"/>
      <c r="I292" s="54"/>
      <c r="J292" s="54"/>
      <c r="K292" s="51"/>
      <c r="L292" s="51"/>
      <c r="M292" s="51"/>
      <c r="N292" s="51"/>
      <c r="O292" s="51"/>
      <c r="P292" s="51"/>
    </row>
    <row r="293" spans="1:16" ht="33.75">
      <c r="A293" s="38">
        <v>14</v>
      </c>
      <c r="B293" s="37" t="s">
        <v>413</v>
      </c>
      <c r="C293" s="47" t="s">
        <v>403</v>
      </c>
      <c r="D293" s="48" t="s">
        <v>527</v>
      </c>
      <c r="E293" s="39">
        <v>5.7</v>
      </c>
      <c r="F293" s="40"/>
      <c r="G293" s="39"/>
      <c r="H293" s="39"/>
      <c r="I293" s="39"/>
      <c r="J293" s="39"/>
      <c r="K293" s="39"/>
      <c r="L293" s="39"/>
      <c r="M293" s="39"/>
      <c r="N293" s="39"/>
      <c r="O293" s="39"/>
      <c r="P293" s="39"/>
    </row>
    <row r="294" spans="1:16" ht="22.5">
      <c r="A294" s="38">
        <v>15</v>
      </c>
      <c r="B294" s="37" t="s">
        <v>413</v>
      </c>
      <c r="C294" s="89" t="s">
        <v>300</v>
      </c>
      <c r="D294" s="48" t="s">
        <v>527</v>
      </c>
      <c r="E294" s="48">
        <v>11</v>
      </c>
      <c r="F294" s="40"/>
      <c r="G294" s="39"/>
      <c r="H294" s="39"/>
      <c r="I294" s="39"/>
      <c r="J294" s="39"/>
      <c r="K294" s="39"/>
      <c r="L294" s="39"/>
      <c r="M294" s="39"/>
      <c r="N294" s="39"/>
      <c r="O294" s="39"/>
      <c r="P294" s="39"/>
    </row>
    <row r="295" spans="1:16" ht="22.5">
      <c r="A295" s="38">
        <v>16</v>
      </c>
      <c r="B295" s="37" t="s">
        <v>413</v>
      </c>
      <c r="C295" s="183" t="s">
        <v>377</v>
      </c>
      <c r="D295" s="48" t="s">
        <v>527</v>
      </c>
      <c r="E295" s="48">
        <v>11</v>
      </c>
      <c r="F295" s="40"/>
      <c r="G295" s="39"/>
      <c r="H295" s="39"/>
      <c r="I295" s="39"/>
      <c r="J295" s="39"/>
      <c r="K295" s="39"/>
      <c r="L295" s="39"/>
      <c r="M295" s="39"/>
      <c r="N295" s="39"/>
      <c r="O295" s="39"/>
      <c r="P295" s="39"/>
    </row>
    <row r="296" spans="1:16" ht="22.5">
      <c r="A296" s="38">
        <v>18</v>
      </c>
      <c r="B296" s="37" t="s">
        <v>413</v>
      </c>
      <c r="C296" s="89" t="s">
        <v>404</v>
      </c>
      <c r="D296" s="92" t="s">
        <v>456</v>
      </c>
      <c r="E296" s="93">
        <v>3.1</v>
      </c>
      <c r="F296" s="40"/>
      <c r="G296" s="39"/>
      <c r="H296" s="39"/>
      <c r="I296" s="39"/>
      <c r="J296" s="39"/>
      <c r="K296" s="39"/>
      <c r="L296" s="39"/>
      <c r="M296" s="39"/>
      <c r="N296" s="39"/>
      <c r="O296" s="39"/>
      <c r="P296" s="39"/>
    </row>
    <row r="297" spans="1:16" ht="22.5">
      <c r="A297" s="38">
        <v>19</v>
      </c>
      <c r="B297" s="37" t="s">
        <v>413</v>
      </c>
      <c r="C297" s="94" t="s">
        <v>405</v>
      </c>
      <c r="D297" s="95" t="s">
        <v>456</v>
      </c>
      <c r="E297" s="96">
        <v>3.1</v>
      </c>
      <c r="F297" s="40"/>
      <c r="G297" s="39"/>
      <c r="H297" s="39"/>
      <c r="I297" s="39"/>
      <c r="J297" s="39"/>
      <c r="K297" s="39"/>
      <c r="L297" s="39"/>
      <c r="M297" s="39"/>
      <c r="N297" s="39"/>
      <c r="O297" s="39"/>
      <c r="P297" s="39"/>
    </row>
    <row r="298" spans="1:16" ht="12.75">
      <c r="A298" s="38">
        <v>21</v>
      </c>
      <c r="B298" s="37" t="s">
        <v>413</v>
      </c>
      <c r="C298" s="97" t="s">
        <v>407</v>
      </c>
      <c r="D298" s="52" t="s">
        <v>527</v>
      </c>
      <c r="E298" s="53">
        <v>6.2</v>
      </c>
      <c r="F298" s="51"/>
      <c r="G298" s="51"/>
      <c r="H298" s="51"/>
      <c r="I298" s="51"/>
      <c r="J298" s="51"/>
      <c r="K298" s="51"/>
      <c r="L298" s="51"/>
      <c r="M298" s="51"/>
      <c r="N298" s="51"/>
      <c r="O298" s="51"/>
      <c r="P298" s="51"/>
    </row>
    <row r="299" spans="1:16" ht="22.5">
      <c r="A299" s="38">
        <v>22</v>
      </c>
      <c r="B299" s="37" t="s">
        <v>413</v>
      </c>
      <c r="C299" s="55" t="s">
        <v>376</v>
      </c>
      <c r="D299" s="52" t="s">
        <v>527</v>
      </c>
      <c r="E299" s="53">
        <v>6.2</v>
      </c>
      <c r="F299" s="54"/>
      <c r="G299" s="54"/>
      <c r="H299" s="54"/>
      <c r="I299" s="54"/>
      <c r="J299" s="54"/>
      <c r="K299" s="54"/>
      <c r="L299" s="54"/>
      <c r="M299" s="54"/>
      <c r="N299" s="54"/>
      <c r="O299" s="54"/>
      <c r="P299" s="54"/>
    </row>
    <row r="300" spans="1:16" ht="22.5">
      <c r="A300" s="38">
        <v>23</v>
      </c>
      <c r="B300" s="37" t="s">
        <v>413</v>
      </c>
      <c r="C300" s="47" t="s">
        <v>213</v>
      </c>
      <c r="D300" s="48" t="s">
        <v>527</v>
      </c>
      <c r="E300" s="48">
        <v>1</v>
      </c>
      <c r="F300" s="40"/>
      <c r="G300" s="39"/>
      <c r="H300" s="39"/>
      <c r="I300" s="39"/>
      <c r="J300" s="39"/>
      <c r="K300" s="39"/>
      <c r="L300" s="39"/>
      <c r="M300" s="39"/>
      <c r="N300" s="39"/>
      <c r="O300" s="39"/>
      <c r="P300" s="39"/>
    </row>
    <row r="301" spans="1:16" ht="33.75">
      <c r="A301" s="38">
        <v>24</v>
      </c>
      <c r="B301" s="37" t="s">
        <v>413</v>
      </c>
      <c r="C301" s="89" t="s">
        <v>301</v>
      </c>
      <c r="D301" s="48" t="s">
        <v>527</v>
      </c>
      <c r="E301" s="48">
        <v>1</v>
      </c>
      <c r="F301" s="40"/>
      <c r="G301" s="39"/>
      <c r="H301" s="39"/>
      <c r="I301" s="39"/>
      <c r="J301" s="39"/>
      <c r="K301" s="39"/>
      <c r="L301" s="39"/>
      <c r="M301" s="39"/>
      <c r="N301" s="39"/>
      <c r="O301" s="39"/>
      <c r="P301" s="39"/>
    </row>
    <row r="302" spans="1:16" ht="12.75">
      <c r="A302" s="385" t="s">
        <v>383</v>
      </c>
      <c r="B302" s="386"/>
      <c r="C302" s="386"/>
      <c r="D302" s="386"/>
      <c r="E302" s="386"/>
      <c r="F302" s="386"/>
      <c r="G302" s="386"/>
      <c r="H302" s="386"/>
      <c r="I302" s="386"/>
      <c r="J302" s="386"/>
      <c r="K302" s="386"/>
      <c r="L302" s="386"/>
      <c r="M302" s="386"/>
      <c r="N302" s="386"/>
      <c r="O302" s="386"/>
      <c r="P302" s="387"/>
    </row>
    <row r="303" spans="1:16" ht="33.75">
      <c r="A303" s="38">
        <v>1</v>
      </c>
      <c r="B303" s="37" t="s">
        <v>37</v>
      </c>
      <c r="C303" s="44" t="s">
        <v>296</v>
      </c>
      <c r="D303" s="39" t="s">
        <v>527</v>
      </c>
      <c r="E303" s="39">
        <v>4.6</v>
      </c>
      <c r="F303" s="40"/>
      <c r="G303" s="39"/>
      <c r="H303" s="39"/>
      <c r="I303" s="39"/>
      <c r="J303" s="39"/>
      <c r="K303" s="39"/>
      <c r="L303" s="39"/>
      <c r="M303" s="39"/>
      <c r="N303" s="39"/>
      <c r="O303" s="39"/>
      <c r="P303" s="39"/>
    </row>
    <row r="304" spans="1:16" ht="12.75">
      <c r="A304" s="38">
        <v>2</v>
      </c>
      <c r="B304" s="37" t="s">
        <v>37</v>
      </c>
      <c r="C304" s="44" t="s">
        <v>299</v>
      </c>
      <c r="D304" s="39" t="s">
        <v>527</v>
      </c>
      <c r="E304" s="39">
        <v>4.6</v>
      </c>
      <c r="F304" s="40"/>
      <c r="G304" s="39"/>
      <c r="H304" s="39"/>
      <c r="I304" s="39"/>
      <c r="J304" s="39"/>
      <c r="K304" s="39"/>
      <c r="L304" s="39"/>
      <c r="M304" s="39"/>
      <c r="N304" s="39"/>
      <c r="O304" s="39"/>
      <c r="P304" s="39"/>
    </row>
    <row r="305" spans="1:16" ht="12.75">
      <c r="A305" s="38">
        <v>3</v>
      </c>
      <c r="B305" s="37" t="s">
        <v>37</v>
      </c>
      <c r="C305" s="44" t="s">
        <v>195</v>
      </c>
      <c r="D305" s="39" t="s">
        <v>527</v>
      </c>
      <c r="E305" s="39">
        <v>4.6</v>
      </c>
      <c r="F305" s="40"/>
      <c r="G305" s="39"/>
      <c r="H305" s="39"/>
      <c r="I305" s="39"/>
      <c r="J305" s="39"/>
      <c r="K305" s="39"/>
      <c r="L305" s="39"/>
      <c r="M305" s="39"/>
      <c r="N305" s="39"/>
      <c r="O305" s="39"/>
      <c r="P305" s="39"/>
    </row>
    <row r="306" spans="1:16" ht="22.5">
      <c r="A306" s="38">
        <v>4</v>
      </c>
      <c r="B306" s="37" t="s">
        <v>37</v>
      </c>
      <c r="C306" s="44" t="s">
        <v>398</v>
      </c>
      <c r="D306" s="39" t="s">
        <v>527</v>
      </c>
      <c r="E306" s="39">
        <v>4.6</v>
      </c>
      <c r="F306" s="40"/>
      <c r="G306" s="39"/>
      <c r="H306" s="39"/>
      <c r="I306" s="39"/>
      <c r="J306" s="39"/>
      <c r="K306" s="39"/>
      <c r="L306" s="39"/>
      <c r="M306" s="39"/>
      <c r="N306" s="39"/>
      <c r="O306" s="39"/>
      <c r="P306" s="39"/>
    </row>
    <row r="307" spans="1:16" ht="22.5">
      <c r="A307" s="38">
        <v>5</v>
      </c>
      <c r="B307" s="37" t="s">
        <v>37</v>
      </c>
      <c r="C307" s="112" t="s">
        <v>352</v>
      </c>
      <c r="D307" s="39" t="s">
        <v>527</v>
      </c>
      <c r="E307" s="39">
        <v>4.6</v>
      </c>
      <c r="F307" s="49"/>
      <c r="G307" s="111"/>
      <c r="H307" s="111"/>
      <c r="I307" s="67"/>
      <c r="J307" s="67"/>
      <c r="K307" s="48"/>
      <c r="L307" s="48"/>
      <c r="M307" s="48"/>
      <c r="N307" s="48"/>
      <c r="O307" s="48"/>
      <c r="P307" s="48"/>
    </row>
    <row r="308" spans="1:16" ht="33.75">
      <c r="A308" s="38">
        <v>6</v>
      </c>
      <c r="B308" s="37" t="s">
        <v>37</v>
      </c>
      <c r="C308" s="27" t="s">
        <v>211</v>
      </c>
      <c r="D308" s="39" t="s">
        <v>525</v>
      </c>
      <c r="E308" s="39">
        <v>9</v>
      </c>
      <c r="F308" s="40"/>
      <c r="G308" s="39"/>
      <c r="H308" s="39"/>
      <c r="I308" s="39"/>
      <c r="J308" s="39"/>
      <c r="K308" s="39"/>
      <c r="L308" s="39"/>
      <c r="M308" s="39"/>
      <c r="N308" s="39"/>
      <c r="O308" s="39"/>
      <c r="P308" s="39"/>
    </row>
    <row r="309" spans="1:16" ht="22.5">
      <c r="A309" s="38">
        <v>7</v>
      </c>
      <c r="B309" s="37" t="s">
        <v>37</v>
      </c>
      <c r="C309" s="44" t="s">
        <v>212</v>
      </c>
      <c r="D309" s="39" t="s">
        <v>527</v>
      </c>
      <c r="E309" s="39">
        <v>4.6</v>
      </c>
      <c r="F309" s="40"/>
      <c r="G309" s="39"/>
      <c r="H309" s="39"/>
      <c r="I309" s="39"/>
      <c r="J309" s="39"/>
      <c r="K309" s="39"/>
      <c r="L309" s="39"/>
      <c r="M309" s="39"/>
      <c r="N309" s="39"/>
      <c r="O309" s="39"/>
      <c r="P309" s="39"/>
    </row>
    <row r="310" spans="1:16" ht="33.75">
      <c r="A310" s="38">
        <v>8</v>
      </c>
      <c r="B310" s="37" t="s">
        <v>37</v>
      </c>
      <c r="C310" s="58" t="s">
        <v>406</v>
      </c>
      <c r="D310" s="52" t="s">
        <v>527</v>
      </c>
      <c r="E310" s="39">
        <v>4.6</v>
      </c>
      <c r="F310" s="40"/>
      <c r="G310" s="39"/>
      <c r="H310" s="39"/>
      <c r="I310" s="39"/>
      <c r="J310" s="39"/>
      <c r="K310" s="39"/>
      <c r="L310" s="39"/>
      <c r="M310" s="39"/>
      <c r="N310" s="39"/>
      <c r="O310" s="39"/>
      <c r="P310" s="39"/>
    </row>
    <row r="311" spans="1:16" ht="33.75">
      <c r="A311" s="38">
        <v>9</v>
      </c>
      <c r="B311" s="37" t="s">
        <v>37</v>
      </c>
      <c r="C311" s="89" t="s">
        <v>400</v>
      </c>
      <c r="D311" s="48" t="s">
        <v>527</v>
      </c>
      <c r="E311" s="39">
        <v>2.5</v>
      </c>
      <c r="F311" s="49"/>
      <c r="G311" s="39"/>
      <c r="H311" s="39"/>
      <c r="I311" s="39"/>
      <c r="J311" s="39"/>
      <c r="K311" s="39"/>
      <c r="L311" s="39"/>
      <c r="M311" s="39"/>
      <c r="N311" s="39"/>
      <c r="O311" s="39"/>
      <c r="P311" s="39"/>
    </row>
    <row r="312" spans="1:16" ht="33.75">
      <c r="A312" s="38">
        <v>10</v>
      </c>
      <c r="B312" s="37" t="s">
        <v>37</v>
      </c>
      <c r="C312" s="89" t="s">
        <v>401</v>
      </c>
      <c r="D312" s="48" t="s">
        <v>527</v>
      </c>
      <c r="E312" s="39">
        <v>2.5</v>
      </c>
      <c r="F312" s="49"/>
      <c r="G312" s="39"/>
      <c r="H312" s="39"/>
      <c r="I312" s="39"/>
      <c r="J312" s="39"/>
      <c r="K312" s="39"/>
      <c r="L312" s="39"/>
      <c r="M312" s="39"/>
      <c r="N312" s="39"/>
      <c r="O312" s="39"/>
      <c r="P312" s="39"/>
    </row>
    <row r="313" spans="1:16" ht="12.75">
      <c r="A313" s="38">
        <v>11</v>
      </c>
      <c r="B313" s="37" t="s">
        <v>37</v>
      </c>
      <c r="C313" s="47" t="s">
        <v>458</v>
      </c>
      <c r="D313" s="48" t="s">
        <v>525</v>
      </c>
      <c r="E313" s="48">
        <v>4.6</v>
      </c>
      <c r="F313" s="49"/>
      <c r="G313" s="39"/>
      <c r="H313" s="39"/>
      <c r="I313" s="39"/>
      <c r="J313" s="39"/>
      <c r="K313" s="39"/>
      <c r="L313" s="39"/>
      <c r="M313" s="39"/>
      <c r="N313" s="39"/>
      <c r="O313" s="39"/>
      <c r="P313" s="39"/>
    </row>
    <row r="314" spans="1:16" ht="12.75">
      <c r="A314" s="38">
        <v>12</v>
      </c>
      <c r="B314" s="37" t="s">
        <v>37</v>
      </c>
      <c r="C314" s="90" t="s">
        <v>402</v>
      </c>
      <c r="D314" s="54" t="s">
        <v>527</v>
      </c>
      <c r="E314" s="48">
        <v>4.6</v>
      </c>
      <c r="F314" s="54"/>
      <c r="G314" s="51"/>
      <c r="H314" s="39"/>
      <c r="I314" s="51"/>
      <c r="J314" s="51"/>
      <c r="K314" s="39"/>
      <c r="L314" s="39"/>
      <c r="M314" s="39"/>
      <c r="N314" s="39"/>
      <c r="O314" s="39"/>
      <c r="P314" s="39"/>
    </row>
    <row r="315" spans="1:16" ht="33.75">
      <c r="A315" s="38">
        <v>13</v>
      </c>
      <c r="B315" s="37" t="s">
        <v>37</v>
      </c>
      <c r="C315" s="47" t="s">
        <v>384</v>
      </c>
      <c r="D315" s="48" t="s">
        <v>527</v>
      </c>
      <c r="E315" s="48">
        <v>23</v>
      </c>
      <c r="F315" s="49"/>
      <c r="G315" s="39"/>
      <c r="H315" s="39"/>
      <c r="I315" s="39"/>
      <c r="J315" s="39"/>
      <c r="K315" s="39"/>
      <c r="L315" s="39"/>
      <c r="M315" s="39"/>
      <c r="N315" s="39"/>
      <c r="O315" s="39"/>
      <c r="P315" s="39"/>
    </row>
    <row r="316" spans="1:16" ht="33.75">
      <c r="A316" s="38">
        <v>14</v>
      </c>
      <c r="B316" s="37" t="s">
        <v>37</v>
      </c>
      <c r="C316" s="47" t="s">
        <v>384</v>
      </c>
      <c r="D316" s="48" t="s">
        <v>527</v>
      </c>
      <c r="E316" s="48">
        <v>4.6</v>
      </c>
      <c r="F316" s="49"/>
      <c r="G316" s="39"/>
      <c r="H316" s="39"/>
      <c r="I316" s="39"/>
      <c r="J316" s="39"/>
      <c r="K316" s="39"/>
      <c r="L316" s="39"/>
      <c r="M316" s="39"/>
      <c r="N316" s="39"/>
      <c r="O316" s="39"/>
      <c r="P316" s="39"/>
    </row>
    <row r="317" spans="1:16" ht="45">
      <c r="A317" s="38">
        <v>15</v>
      </c>
      <c r="B317" s="37" t="s">
        <v>37</v>
      </c>
      <c r="C317" s="47" t="s">
        <v>385</v>
      </c>
      <c r="D317" s="48" t="s">
        <v>524</v>
      </c>
      <c r="E317" s="48">
        <v>1</v>
      </c>
      <c r="F317" s="49"/>
      <c r="G317" s="39"/>
      <c r="H317" s="39"/>
      <c r="I317" s="39"/>
      <c r="J317" s="39"/>
      <c r="K317" s="39"/>
      <c r="L317" s="39"/>
      <c r="M317" s="39"/>
      <c r="N317" s="39"/>
      <c r="O317" s="39"/>
      <c r="P317" s="39"/>
    </row>
    <row r="318" spans="1:16" ht="45.75" customHeight="1">
      <c r="A318" s="38">
        <v>16</v>
      </c>
      <c r="B318" s="37" t="s">
        <v>37</v>
      </c>
      <c r="C318" s="28" t="s">
        <v>386</v>
      </c>
      <c r="D318" s="39" t="s">
        <v>524</v>
      </c>
      <c r="E318" s="39">
        <v>1</v>
      </c>
      <c r="F318" s="40"/>
      <c r="G318" s="39"/>
      <c r="H318" s="39"/>
      <c r="I318" s="39"/>
      <c r="J318" s="39"/>
      <c r="K318" s="39"/>
      <c r="L318" s="39"/>
      <c r="M318" s="39"/>
      <c r="N318" s="39"/>
      <c r="O318" s="39"/>
      <c r="P318" s="39"/>
    </row>
    <row r="319" spans="1:16" ht="12.75">
      <c r="A319" s="385" t="s">
        <v>387</v>
      </c>
      <c r="B319" s="386"/>
      <c r="C319" s="386"/>
      <c r="D319" s="386"/>
      <c r="E319" s="386"/>
      <c r="F319" s="386"/>
      <c r="G319" s="386"/>
      <c r="H319" s="386"/>
      <c r="I319" s="386"/>
      <c r="J319" s="386"/>
      <c r="K319" s="386"/>
      <c r="L319" s="386"/>
      <c r="M319" s="386"/>
      <c r="N319" s="386"/>
      <c r="O319" s="386"/>
      <c r="P319" s="387"/>
    </row>
    <row r="320" spans="1:16" ht="33.75">
      <c r="A320" s="38">
        <v>1</v>
      </c>
      <c r="B320" s="37" t="s">
        <v>547</v>
      </c>
      <c r="C320" s="44" t="s">
        <v>296</v>
      </c>
      <c r="D320" s="39" t="s">
        <v>527</v>
      </c>
      <c r="E320" s="39">
        <v>115</v>
      </c>
      <c r="F320" s="40"/>
      <c r="G320" s="39"/>
      <c r="H320" s="39"/>
      <c r="I320" s="39"/>
      <c r="J320" s="39"/>
      <c r="K320" s="39"/>
      <c r="L320" s="39"/>
      <c r="M320" s="39"/>
      <c r="N320" s="39"/>
      <c r="O320" s="39"/>
      <c r="P320" s="39"/>
    </row>
    <row r="321" spans="1:16" ht="12.75">
      <c r="A321" s="38">
        <v>2</v>
      </c>
      <c r="B321" s="37" t="s">
        <v>547</v>
      </c>
      <c r="C321" s="44" t="s">
        <v>299</v>
      </c>
      <c r="D321" s="39" t="s">
        <v>527</v>
      </c>
      <c r="E321" s="39">
        <v>115</v>
      </c>
      <c r="F321" s="40"/>
      <c r="G321" s="39"/>
      <c r="H321" s="39"/>
      <c r="I321" s="39"/>
      <c r="J321" s="39"/>
      <c r="K321" s="39"/>
      <c r="L321" s="39"/>
      <c r="M321" s="39"/>
      <c r="N321" s="39"/>
      <c r="O321" s="39"/>
      <c r="P321" s="39"/>
    </row>
    <row r="322" spans="1:16" ht="12.75">
      <c r="A322" s="38">
        <v>3</v>
      </c>
      <c r="B322" s="37" t="s">
        <v>547</v>
      </c>
      <c r="C322" s="44" t="s">
        <v>195</v>
      </c>
      <c r="D322" s="39" t="s">
        <v>527</v>
      </c>
      <c r="E322" s="39">
        <v>115</v>
      </c>
      <c r="F322" s="40"/>
      <c r="G322" s="39"/>
      <c r="H322" s="39"/>
      <c r="I322" s="39"/>
      <c r="J322" s="39"/>
      <c r="K322" s="39"/>
      <c r="L322" s="39"/>
      <c r="M322" s="39"/>
      <c r="N322" s="39"/>
      <c r="O322" s="39"/>
      <c r="P322" s="39"/>
    </row>
    <row r="323" spans="1:16" ht="22.5">
      <c r="A323" s="38">
        <v>4</v>
      </c>
      <c r="B323" s="37" t="s">
        <v>547</v>
      </c>
      <c r="C323" s="44" t="s">
        <v>398</v>
      </c>
      <c r="D323" s="39" t="s">
        <v>527</v>
      </c>
      <c r="E323" s="39">
        <v>115</v>
      </c>
      <c r="F323" s="40"/>
      <c r="G323" s="39"/>
      <c r="H323" s="39"/>
      <c r="I323" s="39"/>
      <c r="J323" s="39"/>
      <c r="K323" s="39"/>
      <c r="L323" s="39"/>
      <c r="M323" s="39"/>
      <c r="N323" s="39"/>
      <c r="O323" s="39"/>
      <c r="P323" s="39"/>
    </row>
    <row r="324" spans="1:16" ht="22.5">
      <c r="A324" s="38">
        <v>5</v>
      </c>
      <c r="B324" s="37" t="s">
        <v>547</v>
      </c>
      <c r="C324" s="112" t="s">
        <v>352</v>
      </c>
      <c r="D324" s="39" t="s">
        <v>527</v>
      </c>
      <c r="E324" s="39">
        <v>115</v>
      </c>
      <c r="F324" s="49"/>
      <c r="G324" s="111"/>
      <c r="H324" s="111"/>
      <c r="I324" s="67"/>
      <c r="J324" s="67"/>
      <c r="K324" s="48"/>
      <c r="L324" s="48"/>
      <c r="M324" s="48"/>
      <c r="N324" s="48"/>
      <c r="O324" s="48"/>
      <c r="P324" s="48"/>
    </row>
    <row r="325" spans="1:16" ht="12.75">
      <c r="A325" s="38">
        <v>6</v>
      </c>
      <c r="B325" s="37" t="s">
        <v>547</v>
      </c>
      <c r="C325" s="115" t="s">
        <v>388</v>
      </c>
      <c r="D325" s="39" t="s">
        <v>527</v>
      </c>
      <c r="E325" s="39">
        <v>115</v>
      </c>
      <c r="F325" s="49"/>
      <c r="G325" s="111"/>
      <c r="H325" s="111"/>
      <c r="I325" s="67"/>
      <c r="J325" s="67"/>
      <c r="K325" s="48"/>
      <c r="L325" s="48"/>
      <c r="M325" s="48"/>
      <c r="N325" s="48"/>
      <c r="O325" s="48"/>
      <c r="P325" s="48"/>
    </row>
    <row r="326" spans="1:16" ht="12.75">
      <c r="A326" s="38">
        <v>7</v>
      </c>
      <c r="B326" s="37" t="s">
        <v>547</v>
      </c>
      <c r="C326" s="115" t="s">
        <v>389</v>
      </c>
      <c r="D326" s="39" t="s">
        <v>527</v>
      </c>
      <c r="E326" s="39">
        <v>115</v>
      </c>
      <c r="F326" s="49"/>
      <c r="G326" s="111"/>
      <c r="H326" s="111"/>
      <c r="I326" s="67"/>
      <c r="J326" s="67"/>
      <c r="K326" s="48"/>
      <c r="L326" s="48"/>
      <c r="M326" s="48"/>
      <c r="N326" s="48"/>
      <c r="O326" s="48"/>
      <c r="P326" s="48"/>
    </row>
    <row r="327" spans="1:16" ht="12.75">
      <c r="A327" s="38"/>
      <c r="B327" s="37" t="s">
        <v>547</v>
      </c>
      <c r="C327" s="115" t="s">
        <v>457</v>
      </c>
      <c r="D327" s="39" t="s">
        <v>525</v>
      </c>
      <c r="E327" s="39">
        <v>65</v>
      </c>
      <c r="F327" s="49"/>
      <c r="G327" s="111"/>
      <c r="H327" s="111"/>
      <c r="I327" s="67"/>
      <c r="J327" s="67"/>
      <c r="K327" s="48"/>
      <c r="L327" s="48"/>
      <c r="M327" s="48"/>
      <c r="N327" s="48"/>
      <c r="O327" s="48"/>
      <c r="P327" s="48"/>
    </row>
    <row r="328" spans="1:16" ht="22.5">
      <c r="A328" s="72">
        <v>8</v>
      </c>
      <c r="B328" s="83" t="s">
        <v>547</v>
      </c>
      <c r="C328" s="47" t="s">
        <v>60</v>
      </c>
      <c r="D328" s="48" t="s">
        <v>527</v>
      </c>
      <c r="E328" s="48">
        <v>58</v>
      </c>
      <c r="F328" s="49"/>
      <c r="G328" s="111"/>
      <c r="H328" s="111"/>
      <c r="I328" s="67"/>
      <c r="J328" s="67"/>
      <c r="K328" s="48"/>
      <c r="L328" s="48"/>
      <c r="M328" s="48"/>
      <c r="N328" s="48"/>
      <c r="O328" s="48"/>
      <c r="P328" s="48"/>
    </row>
    <row r="329" spans="1:16" ht="22.5">
      <c r="A329" s="72">
        <v>9</v>
      </c>
      <c r="B329" s="83" t="s">
        <v>547</v>
      </c>
      <c r="C329" s="47" t="s">
        <v>61</v>
      </c>
      <c r="D329" s="48" t="s">
        <v>527</v>
      </c>
      <c r="E329" s="48">
        <v>58</v>
      </c>
      <c r="F329" s="49"/>
      <c r="G329" s="111"/>
      <c r="H329" s="111"/>
      <c r="I329" s="67"/>
      <c r="J329" s="67"/>
      <c r="K329" s="48"/>
      <c r="L329" s="48"/>
      <c r="M329" s="48"/>
      <c r="N329" s="48"/>
      <c r="O329" s="48"/>
      <c r="P329" s="48"/>
    </row>
    <row r="330" spans="1:16" ht="33.75">
      <c r="A330" s="72">
        <v>10</v>
      </c>
      <c r="B330" s="83" t="s">
        <v>547</v>
      </c>
      <c r="C330" s="47" t="s">
        <v>403</v>
      </c>
      <c r="D330" s="48" t="s">
        <v>527</v>
      </c>
      <c r="E330" s="48">
        <v>170</v>
      </c>
      <c r="F330" s="49"/>
      <c r="G330" s="48"/>
      <c r="H330" s="48"/>
      <c r="I330" s="48"/>
      <c r="J330" s="48"/>
      <c r="K330" s="48"/>
      <c r="L330" s="48"/>
      <c r="M330" s="48"/>
      <c r="N330" s="48"/>
      <c r="O330" s="48"/>
      <c r="P330" s="48"/>
    </row>
    <row r="331" spans="1:16" ht="22.5">
      <c r="A331" s="72">
        <v>11</v>
      </c>
      <c r="B331" s="83" t="s">
        <v>547</v>
      </c>
      <c r="C331" s="89" t="s">
        <v>300</v>
      </c>
      <c r="D331" s="48" t="s">
        <v>527</v>
      </c>
      <c r="E331" s="48">
        <v>170</v>
      </c>
      <c r="F331" s="49"/>
      <c r="G331" s="48"/>
      <c r="H331" s="48"/>
      <c r="I331" s="48"/>
      <c r="J331" s="48"/>
      <c r="K331" s="48"/>
      <c r="L331" s="48"/>
      <c r="M331" s="48"/>
      <c r="N331" s="48"/>
      <c r="O331" s="48"/>
      <c r="P331" s="48"/>
    </row>
    <row r="332" spans="1:16" ht="22.5">
      <c r="A332" s="72">
        <v>12</v>
      </c>
      <c r="B332" s="83" t="s">
        <v>547</v>
      </c>
      <c r="C332" s="47" t="s">
        <v>213</v>
      </c>
      <c r="D332" s="48" t="s">
        <v>527</v>
      </c>
      <c r="E332" s="48">
        <v>115</v>
      </c>
      <c r="F332" s="49"/>
      <c r="G332" s="48"/>
      <c r="H332" s="48"/>
      <c r="I332" s="48"/>
      <c r="J332" s="48"/>
      <c r="K332" s="48"/>
      <c r="L332" s="48"/>
      <c r="M332" s="48"/>
      <c r="N332" s="48"/>
      <c r="O332" s="48"/>
      <c r="P332" s="48"/>
    </row>
    <row r="333" spans="1:16" ht="33.75">
      <c r="A333" s="72">
        <v>13</v>
      </c>
      <c r="B333" s="83" t="s">
        <v>547</v>
      </c>
      <c r="C333" s="89" t="s">
        <v>301</v>
      </c>
      <c r="D333" s="48" t="s">
        <v>527</v>
      </c>
      <c r="E333" s="48">
        <v>115</v>
      </c>
      <c r="F333" s="49"/>
      <c r="G333" s="48"/>
      <c r="H333" s="48"/>
      <c r="I333" s="48"/>
      <c r="J333" s="48"/>
      <c r="K333" s="48"/>
      <c r="L333" s="48"/>
      <c r="M333" s="48"/>
      <c r="N333" s="48"/>
      <c r="O333" s="48"/>
      <c r="P333" s="48"/>
    </row>
    <row r="334" spans="1:16" ht="12.75">
      <c r="A334" s="382" t="s">
        <v>62</v>
      </c>
      <c r="B334" s="383"/>
      <c r="C334" s="383"/>
      <c r="D334" s="383"/>
      <c r="E334" s="383"/>
      <c r="F334" s="383"/>
      <c r="G334" s="383"/>
      <c r="H334" s="383"/>
      <c r="I334" s="383"/>
      <c r="J334" s="383"/>
      <c r="K334" s="383"/>
      <c r="L334" s="383"/>
      <c r="M334" s="383"/>
      <c r="N334" s="383"/>
      <c r="O334" s="383"/>
      <c r="P334" s="384"/>
    </row>
    <row r="335" spans="1:16" ht="33.75">
      <c r="A335" s="72">
        <v>1</v>
      </c>
      <c r="B335" s="83" t="s">
        <v>472</v>
      </c>
      <c r="C335" s="60" t="s">
        <v>296</v>
      </c>
      <c r="D335" s="48" t="s">
        <v>527</v>
      </c>
      <c r="E335" s="48">
        <v>22</v>
      </c>
      <c r="F335" s="49"/>
      <c r="G335" s="48"/>
      <c r="H335" s="48"/>
      <c r="I335" s="48"/>
      <c r="J335" s="48"/>
      <c r="K335" s="48"/>
      <c r="L335" s="48"/>
      <c r="M335" s="48"/>
      <c r="N335" s="48"/>
      <c r="O335" s="48"/>
      <c r="P335" s="48"/>
    </row>
    <row r="336" spans="1:16" ht="12.75">
      <c r="A336" s="72">
        <v>2</v>
      </c>
      <c r="B336" s="83" t="s">
        <v>472</v>
      </c>
      <c r="C336" s="60" t="s">
        <v>299</v>
      </c>
      <c r="D336" s="48" t="s">
        <v>527</v>
      </c>
      <c r="E336" s="48">
        <v>22</v>
      </c>
      <c r="F336" s="49"/>
      <c r="G336" s="48"/>
      <c r="H336" s="48"/>
      <c r="I336" s="48"/>
      <c r="J336" s="48"/>
      <c r="K336" s="48"/>
      <c r="L336" s="48"/>
      <c r="M336" s="48"/>
      <c r="N336" s="48"/>
      <c r="O336" s="48"/>
      <c r="P336" s="48"/>
    </row>
    <row r="337" spans="1:16" ht="12.75">
      <c r="A337" s="72">
        <v>3</v>
      </c>
      <c r="B337" s="83" t="s">
        <v>472</v>
      </c>
      <c r="C337" s="60" t="s">
        <v>195</v>
      </c>
      <c r="D337" s="48" t="s">
        <v>527</v>
      </c>
      <c r="E337" s="48">
        <v>22</v>
      </c>
      <c r="F337" s="49"/>
      <c r="G337" s="48"/>
      <c r="H337" s="48"/>
      <c r="I337" s="48"/>
      <c r="J337" s="48"/>
      <c r="K337" s="48"/>
      <c r="L337" s="48"/>
      <c r="M337" s="48"/>
      <c r="N337" s="48"/>
      <c r="O337" s="48"/>
      <c r="P337" s="48"/>
    </row>
    <row r="338" spans="1:16" ht="22.5">
      <c r="A338" s="72">
        <v>4</v>
      </c>
      <c r="B338" s="83" t="s">
        <v>472</v>
      </c>
      <c r="C338" s="60" t="s">
        <v>398</v>
      </c>
      <c r="D338" s="48" t="s">
        <v>527</v>
      </c>
      <c r="E338" s="48">
        <v>22</v>
      </c>
      <c r="F338" s="49"/>
      <c r="G338" s="48"/>
      <c r="H338" s="48"/>
      <c r="I338" s="48"/>
      <c r="J338" s="48"/>
      <c r="K338" s="48"/>
      <c r="L338" s="48"/>
      <c r="M338" s="48"/>
      <c r="N338" s="48"/>
      <c r="O338" s="48"/>
      <c r="P338" s="48"/>
    </row>
    <row r="339" spans="1:16" ht="22.5">
      <c r="A339" s="72">
        <v>5</v>
      </c>
      <c r="B339" s="83" t="s">
        <v>472</v>
      </c>
      <c r="C339" s="182" t="s">
        <v>352</v>
      </c>
      <c r="D339" s="48" t="s">
        <v>527</v>
      </c>
      <c r="E339" s="48">
        <v>22</v>
      </c>
      <c r="F339" s="49"/>
      <c r="G339" s="111"/>
      <c r="H339" s="111"/>
      <c r="I339" s="67"/>
      <c r="J339" s="67"/>
      <c r="K339" s="48"/>
      <c r="L339" s="48"/>
      <c r="M339" s="48"/>
      <c r="N339" s="48"/>
      <c r="O339" s="48"/>
      <c r="P339" s="48"/>
    </row>
    <row r="340" spans="1:16" ht="12.75">
      <c r="A340" s="72">
        <v>6</v>
      </c>
      <c r="B340" s="83" t="s">
        <v>472</v>
      </c>
      <c r="C340" s="181" t="s">
        <v>297</v>
      </c>
      <c r="D340" s="48" t="s">
        <v>524</v>
      </c>
      <c r="E340" s="48">
        <v>1</v>
      </c>
      <c r="F340" s="49"/>
      <c r="G340" s="48"/>
      <c r="H340" s="48"/>
      <c r="I340" s="48"/>
      <c r="J340" s="48"/>
      <c r="K340" s="48"/>
      <c r="L340" s="48"/>
      <c r="M340" s="48"/>
      <c r="N340" s="48"/>
      <c r="O340" s="48"/>
      <c r="P340" s="48"/>
    </row>
    <row r="341" spans="1:16" ht="12.75">
      <c r="A341" s="72">
        <v>7</v>
      </c>
      <c r="B341" s="83" t="s">
        <v>472</v>
      </c>
      <c r="C341" s="47" t="s">
        <v>298</v>
      </c>
      <c r="D341" s="48" t="s">
        <v>527</v>
      </c>
      <c r="E341" s="48">
        <v>22</v>
      </c>
      <c r="F341" s="49"/>
      <c r="G341" s="48"/>
      <c r="H341" s="48"/>
      <c r="I341" s="48"/>
      <c r="J341" s="48"/>
      <c r="K341" s="48"/>
      <c r="L341" s="48"/>
      <c r="M341" s="48"/>
      <c r="N341" s="48"/>
      <c r="O341" s="48"/>
      <c r="P341" s="48"/>
    </row>
    <row r="342" spans="1:16" ht="33.75">
      <c r="A342" s="72">
        <v>8</v>
      </c>
      <c r="B342" s="83" t="s">
        <v>472</v>
      </c>
      <c r="C342" s="89" t="s">
        <v>366</v>
      </c>
      <c r="D342" s="48" t="s">
        <v>527</v>
      </c>
      <c r="E342" s="48">
        <v>22</v>
      </c>
      <c r="F342" s="49"/>
      <c r="G342" s="48"/>
      <c r="H342" s="48"/>
      <c r="I342" s="48"/>
      <c r="J342" s="48"/>
      <c r="K342" s="48"/>
      <c r="L342" s="48"/>
      <c r="M342" s="48"/>
      <c r="N342" s="48"/>
      <c r="O342" s="48"/>
      <c r="P342" s="48"/>
    </row>
    <row r="343" spans="1:16" ht="22.5">
      <c r="A343" s="72">
        <v>9</v>
      </c>
      <c r="B343" s="83" t="s">
        <v>472</v>
      </c>
      <c r="C343" s="89" t="s">
        <v>356</v>
      </c>
      <c r="D343" s="48" t="s">
        <v>525</v>
      </c>
      <c r="E343" s="48">
        <v>18</v>
      </c>
      <c r="F343" s="49"/>
      <c r="G343" s="48"/>
      <c r="H343" s="48"/>
      <c r="I343" s="48"/>
      <c r="J343" s="48"/>
      <c r="K343" s="48"/>
      <c r="L343" s="48"/>
      <c r="M343" s="48"/>
      <c r="N343" s="48"/>
      <c r="O343" s="48"/>
      <c r="P343" s="48"/>
    </row>
    <row r="344" spans="1:16" ht="33.75">
      <c r="A344" s="72">
        <v>10</v>
      </c>
      <c r="B344" s="83" t="s">
        <v>472</v>
      </c>
      <c r="C344" s="47" t="s">
        <v>403</v>
      </c>
      <c r="D344" s="48" t="s">
        <v>527</v>
      </c>
      <c r="E344" s="48">
        <v>50</v>
      </c>
      <c r="F344" s="49"/>
      <c r="G344" s="48"/>
      <c r="H344" s="48"/>
      <c r="I344" s="48"/>
      <c r="J344" s="48"/>
      <c r="K344" s="48"/>
      <c r="L344" s="48"/>
      <c r="M344" s="48"/>
      <c r="N344" s="48"/>
      <c r="O344" s="48"/>
      <c r="P344" s="48"/>
    </row>
    <row r="345" spans="1:16" ht="33.75">
      <c r="A345" s="38">
        <v>11</v>
      </c>
      <c r="B345" s="37" t="s">
        <v>472</v>
      </c>
      <c r="C345" s="89" t="s">
        <v>359</v>
      </c>
      <c r="D345" s="48" t="s">
        <v>527</v>
      </c>
      <c r="E345" s="48">
        <v>50</v>
      </c>
      <c r="F345" s="49"/>
      <c r="G345" s="39"/>
      <c r="H345" s="39"/>
      <c r="I345" s="39"/>
      <c r="J345" s="39"/>
      <c r="K345" s="39"/>
      <c r="L345" s="39"/>
      <c r="M345" s="39"/>
      <c r="N345" s="39"/>
      <c r="O345" s="39"/>
      <c r="P345" s="39"/>
    </row>
    <row r="346" spans="1:16" ht="22.5">
      <c r="A346" s="38">
        <v>12</v>
      </c>
      <c r="B346" s="37" t="s">
        <v>472</v>
      </c>
      <c r="C346" s="47" t="s">
        <v>213</v>
      </c>
      <c r="D346" s="48" t="s">
        <v>527</v>
      </c>
      <c r="E346" s="48">
        <v>22</v>
      </c>
      <c r="F346" s="49"/>
      <c r="G346" s="39"/>
      <c r="H346" s="39"/>
      <c r="I346" s="39"/>
      <c r="J346" s="39"/>
      <c r="K346" s="39"/>
      <c r="L346" s="39"/>
      <c r="M346" s="39"/>
      <c r="N346" s="39"/>
      <c r="O346" s="39"/>
      <c r="P346" s="39"/>
    </row>
    <row r="347" spans="1:16" ht="33.75">
      <c r="A347" s="38">
        <v>13</v>
      </c>
      <c r="B347" s="37" t="s">
        <v>472</v>
      </c>
      <c r="C347" s="89" t="s">
        <v>301</v>
      </c>
      <c r="D347" s="48" t="s">
        <v>527</v>
      </c>
      <c r="E347" s="48">
        <v>22</v>
      </c>
      <c r="F347" s="49"/>
      <c r="G347" s="39"/>
      <c r="H347" s="39"/>
      <c r="I347" s="39"/>
      <c r="J347" s="39"/>
      <c r="K347" s="39"/>
      <c r="L347" s="39"/>
      <c r="M347" s="39"/>
      <c r="N347" s="39"/>
      <c r="O347" s="39"/>
      <c r="P347" s="39"/>
    </row>
    <row r="348" spans="1:16" ht="12.75">
      <c r="A348" s="38">
        <v>14</v>
      </c>
      <c r="B348" s="37" t="s">
        <v>472</v>
      </c>
      <c r="C348" s="45" t="s">
        <v>214</v>
      </c>
      <c r="D348" s="39" t="s">
        <v>524</v>
      </c>
      <c r="E348" s="39">
        <v>1</v>
      </c>
      <c r="F348" s="40"/>
      <c r="G348" s="39"/>
      <c r="H348" s="39"/>
      <c r="I348" s="39"/>
      <c r="J348" s="39"/>
      <c r="K348" s="39"/>
      <c r="L348" s="39"/>
      <c r="M348" s="39"/>
      <c r="N348" s="39"/>
      <c r="O348" s="39"/>
      <c r="P348" s="39"/>
    </row>
    <row r="349" spans="1:16" ht="12.75">
      <c r="A349" s="382" t="s">
        <v>7</v>
      </c>
      <c r="B349" s="383"/>
      <c r="C349" s="383"/>
      <c r="D349" s="383"/>
      <c r="E349" s="383"/>
      <c r="F349" s="383"/>
      <c r="G349" s="383"/>
      <c r="H349" s="383"/>
      <c r="I349" s="383"/>
      <c r="J349" s="383"/>
      <c r="K349" s="383"/>
      <c r="L349" s="383"/>
      <c r="M349" s="383"/>
      <c r="N349" s="383"/>
      <c r="O349" s="383"/>
      <c r="P349" s="384"/>
    </row>
    <row r="350" spans="1:16" ht="33.75">
      <c r="A350" s="199" t="s">
        <v>539</v>
      </c>
      <c r="B350" s="37" t="s">
        <v>472</v>
      </c>
      <c r="C350" s="44" t="s">
        <v>296</v>
      </c>
      <c r="D350" s="39" t="s">
        <v>527</v>
      </c>
      <c r="E350" s="39">
        <v>3.4</v>
      </c>
      <c r="F350" s="49"/>
      <c r="G350" s="48"/>
      <c r="H350" s="48"/>
      <c r="I350" s="48"/>
      <c r="J350" s="48"/>
      <c r="K350" s="48"/>
      <c r="L350" s="48"/>
      <c r="M350" s="48"/>
      <c r="N350" s="48"/>
      <c r="O350" s="48"/>
      <c r="P350" s="48"/>
    </row>
    <row r="351" spans="1:16" ht="12.75">
      <c r="A351" s="199" t="s">
        <v>540</v>
      </c>
      <c r="B351" s="37" t="s">
        <v>472</v>
      </c>
      <c r="C351" s="44" t="s">
        <v>299</v>
      </c>
      <c r="D351" s="39" t="s">
        <v>527</v>
      </c>
      <c r="E351" s="39">
        <v>3.4</v>
      </c>
      <c r="F351" s="49"/>
      <c r="G351" s="48"/>
      <c r="H351" s="48"/>
      <c r="I351" s="48"/>
      <c r="J351" s="48"/>
      <c r="K351" s="48"/>
      <c r="L351" s="48"/>
      <c r="M351" s="48"/>
      <c r="N351" s="48"/>
      <c r="O351" s="48"/>
      <c r="P351" s="48"/>
    </row>
    <row r="352" spans="1:16" ht="12.75">
      <c r="A352" s="199" t="s">
        <v>541</v>
      </c>
      <c r="B352" s="37" t="s">
        <v>472</v>
      </c>
      <c r="C352" s="44" t="s">
        <v>195</v>
      </c>
      <c r="D352" s="39" t="s">
        <v>527</v>
      </c>
      <c r="E352" s="39">
        <v>3.4</v>
      </c>
      <c r="F352" s="49"/>
      <c r="G352" s="48"/>
      <c r="H352" s="48"/>
      <c r="I352" s="48"/>
      <c r="J352" s="48"/>
      <c r="K352" s="48"/>
      <c r="L352" s="48"/>
      <c r="M352" s="48"/>
      <c r="N352" s="48"/>
      <c r="O352" s="48"/>
      <c r="P352" s="48"/>
    </row>
    <row r="353" spans="1:16" ht="22.5">
      <c r="A353" s="199" t="s">
        <v>542</v>
      </c>
      <c r="B353" s="37" t="s">
        <v>472</v>
      </c>
      <c r="C353" s="44" t="s">
        <v>398</v>
      </c>
      <c r="D353" s="39" t="s">
        <v>527</v>
      </c>
      <c r="E353" s="39">
        <v>3.4</v>
      </c>
      <c r="F353" s="49"/>
      <c r="G353" s="48"/>
      <c r="H353" s="48"/>
      <c r="I353" s="48"/>
      <c r="J353" s="48"/>
      <c r="K353" s="48"/>
      <c r="L353" s="48"/>
      <c r="M353" s="48"/>
      <c r="N353" s="48"/>
      <c r="O353" s="48"/>
      <c r="P353" s="48"/>
    </row>
    <row r="354" spans="1:16" ht="22.5">
      <c r="A354" s="199" t="s">
        <v>543</v>
      </c>
      <c r="B354" s="37" t="s">
        <v>472</v>
      </c>
      <c r="C354" s="50" t="s">
        <v>352</v>
      </c>
      <c r="D354" s="39" t="s">
        <v>527</v>
      </c>
      <c r="E354" s="39">
        <v>3.4</v>
      </c>
      <c r="F354" s="49"/>
      <c r="G354" s="111"/>
      <c r="H354" s="111"/>
      <c r="I354" s="67"/>
      <c r="J354" s="67"/>
      <c r="K354" s="48"/>
      <c r="L354" s="48"/>
      <c r="M354" s="48"/>
      <c r="N354" s="48"/>
      <c r="O354" s="48"/>
      <c r="P354" s="48"/>
    </row>
    <row r="355" spans="1:16" ht="33.75">
      <c r="A355" s="199" t="s">
        <v>544</v>
      </c>
      <c r="B355" s="37" t="s">
        <v>472</v>
      </c>
      <c r="C355" s="27" t="s">
        <v>211</v>
      </c>
      <c r="D355" s="39" t="s">
        <v>525</v>
      </c>
      <c r="E355" s="39">
        <v>15</v>
      </c>
      <c r="F355" s="40"/>
      <c r="G355" s="39"/>
      <c r="H355" s="39"/>
      <c r="I355" s="39"/>
      <c r="J355" s="39"/>
      <c r="K355" s="39"/>
      <c r="L355" s="39"/>
      <c r="M355" s="39"/>
      <c r="N355" s="39"/>
      <c r="O355" s="39"/>
      <c r="P355" s="39"/>
    </row>
    <row r="356" spans="1:16" ht="22.5">
      <c r="A356" s="199" t="s">
        <v>545</v>
      </c>
      <c r="B356" s="37" t="s">
        <v>472</v>
      </c>
      <c r="C356" s="44" t="s">
        <v>212</v>
      </c>
      <c r="D356" s="39" t="s">
        <v>527</v>
      </c>
      <c r="E356" s="39">
        <v>3.4</v>
      </c>
      <c r="F356" s="40"/>
      <c r="G356" s="39"/>
      <c r="H356" s="39"/>
      <c r="I356" s="39"/>
      <c r="J356" s="39"/>
      <c r="K356" s="39"/>
      <c r="L356" s="39"/>
      <c r="M356" s="39"/>
      <c r="N356" s="39"/>
      <c r="O356" s="39"/>
      <c r="P356" s="39"/>
    </row>
    <row r="357" spans="1:16" ht="33.75">
      <c r="A357" s="199" t="s">
        <v>548</v>
      </c>
      <c r="B357" s="37" t="s">
        <v>472</v>
      </c>
      <c r="C357" s="58" t="s">
        <v>406</v>
      </c>
      <c r="D357" s="52" t="s">
        <v>527</v>
      </c>
      <c r="E357" s="39">
        <v>3.4</v>
      </c>
      <c r="F357" s="40"/>
      <c r="G357" s="39"/>
      <c r="H357" s="39"/>
      <c r="I357" s="39"/>
      <c r="J357" s="39"/>
      <c r="K357" s="39"/>
      <c r="L357" s="39"/>
      <c r="M357" s="39"/>
      <c r="N357" s="39"/>
      <c r="O357" s="39"/>
      <c r="P357" s="39"/>
    </row>
    <row r="358" spans="1:16" ht="33.75">
      <c r="A358" s="199" t="s">
        <v>549</v>
      </c>
      <c r="B358" s="37" t="s">
        <v>472</v>
      </c>
      <c r="C358" s="200" t="s">
        <v>400</v>
      </c>
      <c r="D358" s="39" t="s">
        <v>527</v>
      </c>
      <c r="E358" s="39">
        <v>1.7</v>
      </c>
      <c r="F358" s="49"/>
      <c r="G358" s="39"/>
      <c r="H358" s="39"/>
      <c r="I358" s="39"/>
      <c r="J358" s="39"/>
      <c r="K358" s="39"/>
      <c r="L358" s="39"/>
      <c r="M358" s="39"/>
      <c r="N358" s="39"/>
      <c r="O358" s="39"/>
      <c r="P358" s="39"/>
    </row>
    <row r="359" spans="1:16" ht="33.75">
      <c r="A359" s="199" t="s">
        <v>39</v>
      </c>
      <c r="B359" s="37" t="s">
        <v>472</v>
      </c>
      <c r="C359" s="200" t="s">
        <v>401</v>
      </c>
      <c r="D359" s="39" t="s">
        <v>527</v>
      </c>
      <c r="E359" s="39">
        <v>1.7</v>
      </c>
      <c r="F359" s="49"/>
      <c r="G359" s="39"/>
      <c r="H359" s="39"/>
      <c r="I359" s="39"/>
      <c r="J359" s="39"/>
      <c r="K359" s="39"/>
      <c r="L359" s="39"/>
      <c r="M359" s="39"/>
      <c r="N359" s="39"/>
      <c r="O359" s="39"/>
      <c r="P359" s="39"/>
    </row>
    <row r="360" spans="1:16" ht="12.75">
      <c r="A360" s="199" t="s">
        <v>550</v>
      </c>
      <c r="B360" s="37" t="s">
        <v>472</v>
      </c>
      <c r="C360" s="47" t="s">
        <v>458</v>
      </c>
      <c r="D360" s="48" t="s">
        <v>525</v>
      </c>
      <c r="E360" s="48">
        <v>7.5</v>
      </c>
      <c r="F360" s="49"/>
      <c r="G360" s="39"/>
      <c r="H360" s="39"/>
      <c r="I360" s="39"/>
      <c r="J360" s="39"/>
      <c r="K360" s="39"/>
      <c r="L360" s="39"/>
      <c r="M360" s="39"/>
      <c r="N360" s="39"/>
      <c r="O360" s="39"/>
      <c r="P360" s="39"/>
    </row>
    <row r="361" spans="1:16" ht="12.75">
      <c r="A361" s="199" t="s">
        <v>40</v>
      </c>
      <c r="B361" s="37" t="s">
        <v>472</v>
      </c>
      <c r="C361" s="50" t="s">
        <v>402</v>
      </c>
      <c r="D361" s="51" t="s">
        <v>527</v>
      </c>
      <c r="E361" s="51">
        <v>3.4</v>
      </c>
      <c r="F361" s="54"/>
      <c r="G361" s="51"/>
      <c r="H361" s="39"/>
      <c r="I361" s="51"/>
      <c r="J361" s="51"/>
      <c r="K361" s="39"/>
      <c r="L361" s="39"/>
      <c r="M361" s="39"/>
      <c r="N361" s="39"/>
      <c r="O361" s="39"/>
      <c r="P361" s="39"/>
    </row>
    <row r="362" spans="1:16" ht="22.5">
      <c r="A362" s="199" t="s">
        <v>41</v>
      </c>
      <c r="B362" s="37" t="s">
        <v>472</v>
      </c>
      <c r="C362" s="55" t="s">
        <v>376</v>
      </c>
      <c r="D362" s="52" t="s">
        <v>527</v>
      </c>
      <c r="E362" s="53">
        <v>3.4</v>
      </c>
      <c r="F362" s="54"/>
      <c r="G362" s="54"/>
      <c r="H362" s="54"/>
      <c r="I362" s="54"/>
      <c r="J362" s="54"/>
      <c r="K362" s="54"/>
      <c r="L362" s="54"/>
      <c r="M362" s="54"/>
      <c r="N362" s="54"/>
      <c r="O362" s="54"/>
      <c r="P362" s="54"/>
    </row>
    <row r="363" spans="1:16" ht="33.75">
      <c r="A363" s="199" t="s">
        <v>42</v>
      </c>
      <c r="B363" s="37" t="s">
        <v>472</v>
      </c>
      <c r="C363" s="28" t="s">
        <v>403</v>
      </c>
      <c r="D363" s="39" t="s">
        <v>527</v>
      </c>
      <c r="E363" s="39">
        <v>30.75</v>
      </c>
      <c r="F363" s="49"/>
      <c r="G363" s="48"/>
      <c r="H363" s="48"/>
      <c r="I363" s="48"/>
      <c r="J363" s="48"/>
      <c r="K363" s="48"/>
      <c r="L363" s="48"/>
      <c r="M363" s="48"/>
      <c r="N363" s="48"/>
      <c r="O363" s="48"/>
      <c r="P363" s="48"/>
    </row>
    <row r="364" spans="1:16" ht="22.5">
      <c r="A364" s="199" t="s">
        <v>34</v>
      </c>
      <c r="B364" s="37" t="s">
        <v>472</v>
      </c>
      <c r="C364" s="200" t="s">
        <v>300</v>
      </c>
      <c r="D364" s="39" t="s">
        <v>527</v>
      </c>
      <c r="E364" s="39">
        <v>6.75</v>
      </c>
      <c r="F364" s="49"/>
      <c r="G364" s="39"/>
      <c r="H364" s="39"/>
      <c r="I364" s="39"/>
      <c r="J364" s="39"/>
      <c r="K364" s="39"/>
      <c r="L364" s="39"/>
      <c r="M364" s="39"/>
      <c r="N364" s="39"/>
      <c r="O364" s="39"/>
      <c r="P364" s="39"/>
    </row>
    <row r="365" spans="1:16" ht="22.5">
      <c r="A365" s="199" t="s">
        <v>8</v>
      </c>
      <c r="B365" s="37" t="s">
        <v>472</v>
      </c>
      <c r="C365" s="113" t="s">
        <v>377</v>
      </c>
      <c r="D365" s="39" t="s">
        <v>527</v>
      </c>
      <c r="E365" s="39">
        <v>24</v>
      </c>
      <c r="F365" s="40"/>
      <c r="G365" s="39"/>
      <c r="H365" s="39"/>
      <c r="I365" s="39"/>
      <c r="J365" s="39"/>
      <c r="K365" s="39"/>
      <c r="L365" s="39"/>
      <c r="M365" s="39"/>
      <c r="N365" s="39"/>
      <c r="O365" s="39"/>
      <c r="P365" s="39"/>
    </row>
    <row r="366" spans="1:16" ht="22.5">
      <c r="A366" s="199" t="s">
        <v>9</v>
      </c>
      <c r="B366" s="37" t="s">
        <v>472</v>
      </c>
      <c r="C366" s="89" t="s">
        <v>404</v>
      </c>
      <c r="D366" s="86" t="s">
        <v>456</v>
      </c>
      <c r="E366" s="184">
        <v>12</v>
      </c>
      <c r="F366" s="40"/>
      <c r="G366" s="39"/>
      <c r="H366" s="39"/>
      <c r="I366" s="39"/>
      <c r="J366" s="39"/>
      <c r="K366" s="39"/>
      <c r="L366" s="39"/>
      <c r="M366" s="39"/>
      <c r="N366" s="39"/>
      <c r="O366" s="39"/>
      <c r="P366" s="39"/>
    </row>
    <row r="367" spans="1:16" ht="22.5">
      <c r="A367" s="199" t="s">
        <v>10</v>
      </c>
      <c r="B367" s="37" t="s">
        <v>472</v>
      </c>
      <c r="C367" s="89" t="s">
        <v>405</v>
      </c>
      <c r="D367" s="86" t="s">
        <v>456</v>
      </c>
      <c r="E367" s="184">
        <v>12</v>
      </c>
      <c r="F367" s="40"/>
      <c r="G367" s="39"/>
      <c r="H367" s="39"/>
      <c r="I367" s="39"/>
      <c r="J367" s="39"/>
      <c r="K367" s="39"/>
      <c r="L367" s="39"/>
      <c r="M367" s="39"/>
      <c r="N367" s="39"/>
      <c r="O367" s="39"/>
      <c r="P367" s="39"/>
    </row>
    <row r="368" spans="1:16" ht="12.75">
      <c r="A368" s="199" t="s">
        <v>11</v>
      </c>
      <c r="B368" s="37" t="s">
        <v>472</v>
      </c>
      <c r="C368" s="56" t="s">
        <v>407</v>
      </c>
      <c r="D368" s="57" t="s">
        <v>527</v>
      </c>
      <c r="E368" s="98">
        <v>24</v>
      </c>
      <c r="F368" s="54"/>
      <c r="G368" s="51"/>
      <c r="H368" s="39"/>
      <c r="I368" s="51"/>
      <c r="J368" s="51"/>
      <c r="K368" s="39"/>
      <c r="L368" s="39"/>
      <c r="M368" s="39"/>
      <c r="N368" s="39"/>
      <c r="O368" s="39"/>
      <c r="P368" s="39"/>
    </row>
    <row r="369" spans="1:16" ht="22.5">
      <c r="A369" s="199" t="s">
        <v>12</v>
      </c>
      <c r="B369" s="37" t="s">
        <v>472</v>
      </c>
      <c r="C369" s="55" t="s">
        <v>376</v>
      </c>
      <c r="D369" s="52" t="s">
        <v>527</v>
      </c>
      <c r="E369" s="98">
        <v>24</v>
      </c>
      <c r="F369" s="54"/>
      <c r="G369" s="54"/>
      <c r="H369" s="54"/>
      <c r="I369" s="54"/>
      <c r="J369" s="54"/>
      <c r="K369" s="54"/>
      <c r="L369" s="54"/>
      <c r="M369" s="54"/>
      <c r="N369" s="54"/>
      <c r="O369" s="54"/>
      <c r="P369" s="54"/>
    </row>
    <row r="370" spans="1:16" ht="22.5">
      <c r="A370" s="199" t="s">
        <v>13</v>
      </c>
      <c r="B370" s="37" t="s">
        <v>472</v>
      </c>
      <c r="C370" s="28" t="s">
        <v>213</v>
      </c>
      <c r="D370" s="39" t="s">
        <v>527</v>
      </c>
      <c r="E370" s="39">
        <v>3.4</v>
      </c>
      <c r="F370" s="49"/>
      <c r="G370" s="39"/>
      <c r="H370" s="39"/>
      <c r="I370" s="39"/>
      <c r="J370" s="39"/>
      <c r="K370" s="39"/>
      <c r="L370" s="39"/>
      <c r="M370" s="39"/>
      <c r="N370" s="39"/>
      <c r="O370" s="39"/>
      <c r="P370" s="39"/>
    </row>
    <row r="371" spans="1:16" ht="33.75">
      <c r="A371" s="199" t="s">
        <v>14</v>
      </c>
      <c r="B371" s="37" t="s">
        <v>472</v>
      </c>
      <c r="C371" s="200" t="s">
        <v>301</v>
      </c>
      <c r="D371" s="39" t="s">
        <v>527</v>
      </c>
      <c r="E371" s="39">
        <v>3.4</v>
      </c>
      <c r="F371" s="49"/>
      <c r="G371" s="39"/>
      <c r="H371" s="39"/>
      <c r="I371" s="39"/>
      <c r="J371" s="39"/>
      <c r="K371" s="39"/>
      <c r="L371" s="39"/>
      <c r="M371" s="39"/>
      <c r="N371" s="39"/>
      <c r="O371" s="39"/>
      <c r="P371" s="39"/>
    </row>
    <row r="372" spans="1:16" ht="12.75" customHeight="1">
      <c r="A372" s="376" t="s">
        <v>215</v>
      </c>
      <c r="B372" s="377"/>
      <c r="C372" s="377"/>
      <c r="D372" s="377"/>
      <c r="E372" s="377"/>
      <c r="F372" s="377"/>
      <c r="G372" s="377"/>
      <c r="H372" s="377"/>
      <c r="I372" s="377"/>
      <c r="J372" s="377"/>
      <c r="K372" s="377"/>
      <c r="L372" s="377"/>
      <c r="M372" s="377"/>
      <c r="N372" s="377"/>
      <c r="O372" s="377"/>
      <c r="P372" s="378"/>
    </row>
    <row r="373" spans="1:16" ht="33.75">
      <c r="A373" s="38">
        <v>1</v>
      </c>
      <c r="B373" s="37" t="s">
        <v>473</v>
      </c>
      <c r="C373" s="28" t="s">
        <v>63</v>
      </c>
      <c r="D373" s="39" t="s">
        <v>524</v>
      </c>
      <c r="E373" s="39">
        <v>1</v>
      </c>
      <c r="F373" s="40"/>
      <c r="G373" s="39"/>
      <c r="H373" s="39"/>
      <c r="I373" s="39"/>
      <c r="J373" s="39"/>
      <c r="K373" s="39"/>
      <c r="L373" s="39"/>
      <c r="M373" s="39"/>
      <c r="N373" s="39"/>
      <c r="O373" s="39"/>
      <c r="P373" s="39"/>
    </row>
    <row r="374" spans="1:16" ht="23.25" customHeight="1">
      <c r="A374" s="114">
        <v>2</v>
      </c>
      <c r="B374" s="37" t="s">
        <v>473</v>
      </c>
      <c r="C374" s="118" t="s">
        <v>27</v>
      </c>
      <c r="D374" s="48" t="s">
        <v>526</v>
      </c>
      <c r="E374" s="48">
        <v>1</v>
      </c>
      <c r="F374" s="49"/>
      <c r="G374" s="48"/>
      <c r="H374" s="39"/>
      <c r="I374" s="48"/>
      <c r="J374" s="48"/>
      <c r="K374" s="39"/>
      <c r="L374" s="39"/>
      <c r="M374" s="39"/>
      <c r="N374" s="39"/>
      <c r="O374" s="39"/>
      <c r="P374" s="39"/>
    </row>
    <row r="375" spans="1:16" ht="12.75">
      <c r="A375" s="38">
        <v>3</v>
      </c>
      <c r="B375" s="37" t="s">
        <v>473</v>
      </c>
      <c r="C375" s="27" t="s">
        <v>31</v>
      </c>
      <c r="D375" s="39" t="s">
        <v>524</v>
      </c>
      <c r="E375" s="39">
        <v>1</v>
      </c>
      <c r="F375" s="40"/>
      <c r="G375" s="39"/>
      <c r="H375" s="39"/>
      <c r="I375" s="39"/>
      <c r="J375" s="39"/>
      <c r="K375" s="39"/>
      <c r="L375" s="39"/>
      <c r="M375" s="39"/>
      <c r="N375" s="39"/>
      <c r="O375" s="39"/>
      <c r="P375" s="39"/>
    </row>
    <row r="376" spans="1:16" ht="22.5">
      <c r="A376" s="114">
        <v>4</v>
      </c>
      <c r="B376" s="37" t="s">
        <v>473</v>
      </c>
      <c r="C376" s="28" t="s">
        <v>32</v>
      </c>
      <c r="D376" s="39" t="s">
        <v>524</v>
      </c>
      <c r="E376" s="39">
        <v>1</v>
      </c>
      <c r="F376" s="40"/>
      <c r="G376" s="39"/>
      <c r="H376" s="39"/>
      <c r="I376" s="39"/>
      <c r="J376" s="39"/>
      <c r="K376" s="39"/>
      <c r="L376" s="39"/>
      <c r="M376" s="39"/>
      <c r="N376" s="39"/>
      <c r="O376" s="39"/>
      <c r="P376" s="39"/>
    </row>
    <row r="377" spans="1:16" ht="33.75">
      <c r="A377" s="38">
        <v>5</v>
      </c>
      <c r="B377" s="37" t="s">
        <v>473</v>
      </c>
      <c r="C377" s="88" t="s">
        <v>459</v>
      </c>
      <c r="D377" s="48" t="s">
        <v>524</v>
      </c>
      <c r="E377" s="48">
        <v>1</v>
      </c>
      <c r="F377" s="108"/>
      <c r="G377" s="109"/>
      <c r="H377" s="39"/>
      <c r="I377" s="109"/>
      <c r="J377" s="109"/>
      <c r="K377" s="39"/>
      <c r="L377" s="39"/>
      <c r="M377" s="39"/>
      <c r="N377" s="39"/>
      <c r="O377" s="39"/>
      <c r="P377" s="39"/>
    </row>
    <row r="378" spans="1:16" ht="22.5">
      <c r="A378" s="114">
        <v>6</v>
      </c>
      <c r="B378" s="37" t="s">
        <v>473</v>
      </c>
      <c r="C378" s="116" t="s">
        <v>460</v>
      </c>
      <c r="D378" s="54" t="s">
        <v>526</v>
      </c>
      <c r="E378" s="54">
        <v>1</v>
      </c>
      <c r="F378" s="40"/>
      <c r="G378" s="39"/>
      <c r="H378" s="39"/>
      <c r="I378" s="39"/>
      <c r="J378" s="39"/>
      <c r="K378" s="39"/>
      <c r="L378" s="39"/>
      <c r="M378" s="39"/>
      <c r="N378" s="39"/>
      <c r="O378" s="39"/>
      <c r="P378" s="39"/>
    </row>
    <row r="379" spans="1:16" ht="22.5">
      <c r="A379" s="38">
        <v>7</v>
      </c>
      <c r="B379" s="37" t="s">
        <v>473</v>
      </c>
      <c r="C379" s="116" t="s">
        <v>461</v>
      </c>
      <c r="D379" s="61" t="s">
        <v>524</v>
      </c>
      <c r="E379" s="54">
        <v>1</v>
      </c>
      <c r="F379" s="108"/>
      <c r="G379" s="109"/>
      <c r="H379" s="39"/>
      <c r="I379" s="109"/>
      <c r="J379" s="109"/>
      <c r="K379" s="39"/>
      <c r="L379" s="39"/>
      <c r="M379" s="39"/>
      <c r="N379" s="39"/>
      <c r="O379" s="39"/>
      <c r="P379" s="39"/>
    </row>
    <row r="380" spans="1:16" ht="12.75">
      <c r="A380" s="114">
        <v>8</v>
      </c>
      <c r="B380" s="37" t="s">
        <v>473</v>
      </c>
      <c r="C380" s="117" t="s">
        <v>462</v>
      </c>
      <c r="D380" s="48" t="s">
        <v>524</v>
      </c>
      <c r="E380" s="48">
        <v>1</v>
      </c>
      <c r="F380" s="108"/>
      <c r="G380" s="109"/>
      <c r="H380" s="39"/>
      <c r="I380" s="109"/>
      <c r="J380" s="109"/>
      <c r="K380" s="39"/>
      <c r="L380" s="39"/>
      <c r="M380" s="39"/>
      <c r="N380" s="39"/>
      <c r="O380" s="39"/>
      <c r="P380" s="39"/>
    </row>
    <row r="381" spans="1:16" ht="22.5">
      <c r="A381" s="38">
        <v>9</v>
      </c>
      <c r="B381" s="37" t="s">
        <v>473</v>
      </c>
      <c r="C381" s="119" t="s">
        <v>28</v>
      </c>
      <c r="D381" s="39" t="s">
        <v>524</v>
      </c>
      <c r="E381" s="39">
        <v>1</v>
      </c>
      <c r="F381" s="108"/>
      <c r="G381" s="109"/>
      <c r="H381" s="39"/>
      <c r="I381" s="109"/>
      <c r="J381" s="109"/>
      <c r="K381" s="39"/>
      <c r="L381" s="39"/>
      <c r="M381" s="39"/>
      <c r="N381" s="39"/>
      <c r="O381" s="39"/>
      <c r="P381" s="39"/>
    </row>
    <row r="382" spans="1:16" ht="33.75">
      <c r="A382" s="114">
        <v>10</v>
      </c>
      <c r="B382" s="37" t="s">
        <v>473</v>
      </c>
      <c r="C382" s="116" t="s">
        <v>463</v>
      </c>
      <c r="D382" s="61" t="s">
        <v>524</v>
      </c>
      <c r="E382" s="54">
        <v>1</v>
      </c>
      <c r="F382" s="49"/>
      <c r="G382" s="48"/>
      <c r="H382" s="39"/>
      <c r="I382" s="48"/>
      <c r="J382" s="48"/>
      <c r="K382" s="39"/>
      <c r="L382" s="39"/>
      <c r="M382" s="39"/>
      <c r="N382" s="39"/>
      <c r="O382" s="39"/>
      <c r="P382" s="39"/>
    </row>
    <row r="383" spans="1:16" ht="29.25" customHeight="1">
      <c r="A383" s="38">
        <v>11</v>
      </c>
      <c r="B383" s="37" t="s">
        <v>473</v>
      </c>
      <c r="C383" s="28" t="s">
        <v>29</v>
      </c>
      <c r="D383" s="39" t="s">
        <v>524</v>
      </c>
      <c r="E383" s="39">
        <v>1</v>
      </c>
      <c r="F383" s="108"/>
      <c r="G383" s="109"/>
      <c r="H383" s="39"/>
      <c r="I383" s="109"/>
      <c r="J383" s="109"/>
      <c r="K383" s="39"/>
      <c r="L383" s="39"/>
      <c r="M383" s="39"/>
      <c r="N383" s="39"/>
      <c r="O383" s="39"/>
      <c r="P383" s="39"/>
    </row>
    <row r="384" spans="1:16" ht="25.5" customHeight="1">
      <c r="A384" s="114">
        <v>12</v>
      </c>
      <c r="B384" s="37" t="s">
        <v>473</v>
      </c>
      <c r="C384" s="28" t="s">
        <v>33</v>
      </c>
      <c r="D384" s="39" t="s">
        <v>526</v>
      </c>
      <c r="E384" s="39">
        <v>1</v>
      </c>
      <c r="F384" s="40"/>
      <c r="G384" s="39"/>
      <c r="H384" s="39"/>
      <c r="I384" s="39"/>
      <c r="J384" s="39"/>
      <c r="K384" s="39"/>
      <c r="L384" s="39"/>
      <c r="M384" s="39"/>
      <c r="N384" s="39"/>
      <c r="O384" s="39"/>
      <c r="P384" s="39"/>
    </row>
    <row r="385" spans="1:16" ht="25.5" customHeight="1">
      <c r="A385" s="38">
        <v>13</v>
      </c>
      <c r="B385" s="37" t="s">
        <v>473</v>
      </c>
      <c r="C385" s="28" t="s">
        <v>30</v>
      </c>
      <c r="D385" s="39" t="s">
        <v>524</v>
      </c>
      <c r="E385" s="39">
        <v>1</v>
      </c>
      <c r="F385" s="108"/>
      <c r="G385" s="109"/>
      <c r="H385" s="39"/>
      <c r="I385" s="109"/>
      <c r="J385" s="109"/>
      <c r="K385" s="39"/>
      <c r="L385" s="39"/>
      <c r="M385" s="39"/>
      <c r="N385" s="39"/>
      <c r="O385" s="39"/>
      <c r="P385" s="39"/>
    </row>
    <row r="386" spans="1:16" ht="12.75" customHeight="1">
      <c r="A386" s="376" t="s">
        <v>64</v>
      </c>
      <c r="B386" s="377"/>
      <c r="C386" s="377"/>
      <c r="D386" s="377"/>
      <c r="E386" s="377"/>
      <c r="F386" s="377"/>
      <c r="G386" s="377"/>
      <c r="H386" s="377"/>
      <c r="I386" s="377"/>
      <c r="J386" s="377"/>
      <c r="K386" s="377"/>
      <c r="L386" s="377"/>
      <c r="M386" s="377"/>
      <c r="N386" s="377"/>
      <c r="O386" s="377"/>
      <c r="P386" s="378"/>
    </row>
    <row r="387" spans="1:16" ht="22.5">
      <c r="A387" s="38">
        <v>1</v>
      </c>
      <c r="B387" s="37" t="s">
        <v>474</v>
      </c>
      <c r="C387" s="107" t="s">
        <v>65</v>
      </c>
      <c r="D387" s="39" t="s">
        <v>526</v>
      </c>
      <c r="E387" s="39">
        <v>1</v>
      </c>
      <c r="F387" s="40"/>
      <c r="G387" s="39"/>
      <c r="H387" s="39"/>
      <c r="I387" s="39"/>
      <c r="J387" s="39"/>
      <c r="K387" s="39"/>
      <c r="L387" s="39"/>
      <c r="M387" s="39"/>
      <c r="N387" s="39"/>
      <c r="O387" s="39"/>
      <c r="P387" s="39"/>
    </row>
    <row r="388" spans="1:16" ht="12.75" customHeight="1">
      <c r="A388" s="379" t="s">
        <v>66</v>
      </c>
      <c r="B388" s="380"/>
      <c r="C388" s="380"/>
      <c r="D388" s="380"/>
      <c r="E388" s="380"/>
      <c r="F388" s="380"/>
      <c r="G388" s="380"/>
      <c r="H388" s="380"/>
      <c r="I388" s="380"/>
      <c r="J388" s="380"/>
      <c r="K388" s="380"/>
      <c r="L388" s="380"/>
      <c r="M388" s="380"/>
      <c r="N388" s="380"/>
      <c r="O388" s="380"/>
      <c r="P388" s="381"/>
    </row>
    <row r="389" spans="1:16" ht="12.75">
      <c r="A389" s="129">
        <v>1</v>
      </c>
      <c r="B389" s="37" t="s">
        <v>475</v>
      </c>
      <c r="C389" s="124" t="s">
        <v>135</v>
      </c>
      <c r="D389" s="125" t="s">
        <v>526</v>
      </c>
      <c r="E389" s="126">
        <v>60</v>
      </c>
      <c r="F389" s="127"/>
      <c r="G389" s="123"/>
      <c r="H389" s="39"/>
      <c r="I389" s="123"/>
      <c r="J389" s="123"/>
      <c r="K389" s="39"/>
      <c r="L389" s="123"/>
      <c r="M389" s="123"/>
      <c r="N389" s="39"/>
      <c r="O389" s="39"/>
      <c r="P389" s="39"/>
    </row>
    <row r="390" spans="1:16" ht="33.75">
      <c r="A390" s="130">
        <v>2</v>
      </c>
      <c r="B390" s="37" t="s">
        <v>475</v>
      </c>
      <c r="C390" s="128" t="s">
        <v>67</v>
      </c>
      <c r="D390" s="132" t="s">
        <v>412</v>
      </c>
      <c r="E390" s="132">
        <v>7.5</v>
      </c>
      <c r="F390" s="40"/>
      <c r="G390" s="39"/>
      <c r="H390" s="39"/>
      <c r="I390" s="39"/>
      <c r="J390" s="39"/>
      <c r="K390" s="39"/>
      <c r="L390" s="39"/>
      <c r="M390" s="39"/>
      <c r="N390" s="39"/>
      <c r="O390" s="39"/>
      <c r="P390" s="39"/>
    </row>
    <row r="391" spans="1:16" ht="45">
      <c r="A391" s="129">
        <v>3</v>
      </c>
      <c r="B391" s="37" t="s">
        <v>475</v>
      </c>
      <c r="C391" s="135" t="s">
        <v>465</v>
      </c>
      <c r="D391" s="39" t="s">
        <v>524</v>
      </c>
      <c r="E391" s="133">
        <v>2</v>
      </c>
      <c r="F391" s="40"/>
      <c r="G391" s="39"/>
      <c r="H391" s="39"/>
      <c r="I391" s="39"/>
      <c r="J391" s="39"/>
      <c r="K391" s="39"/>
      <c r="L391" s="39"/>
      <c r="M391" s="39"/>
      <c r="N391" s="39"/>
      <c r="O391" s="39"/>
      <c r="P391" s="39"/>
    </row>
    <row r="392" spans="1:16" ht="22.5">
      <c r="A392" s="131">
        <v>4</v>
      </c>
      <c r="B392" s="134" t="s">
        <v>475</v>
      </c>
      <c r="C392" s="136" t="s">
        <v>464</v>
      </c>
      <c r="D392" s="120" t="s">
        <v>526</v>
      </c>
      <c r="E392" s="137">
        <v>4</v>
      </c>
      <c r="F392" s="108"/>
      <c r="G392" s="109"/>
      <c r="H392" s="39"/>
      <c r="I392" s="109"/>
      <c r="J392" s="109"/>
      <c r="K392" s="39"/>
      <c r="L392" s="39"/>
      <c r="M392" s="39"/>
      <c r="N392" s="39"/>
      <c r="O392" s="39"/>
      <c r="P392" s="39"/>
    </row>
    <row r="393" spans="1:16" ht="33.75">
      <c r="A393" s="131">
        <v>5</v>
      </c>
      <c r="B393" s="37" t="s">
        <v>475</v>
      </c>
      <c r="C393" s="128" t="s">
        <v>136</v>
      </c>
      <c r="D393" s="120" t="s">
        <v>526</v>
      </c>
      <c r="E393" s="121">
        <v>1</v>
      </c>
      <c r="F393" s="40"/>
      <c r="G393" s="39"/>
      <c r="H393" s="39"/>
      <c r="I393" s="39"/>
      <c r="J393" s="39"/>
      <c r="K393" s="39"/>
      <c r="L393" s="39"/>
      <c r="M393" s="39"/>
      <c r="N393" s="39"/>
      <c r="O393" s="39"/>
      <c r="P393" s="39"/>
    </row>
    <row r="394" spans="1:16" ht="12.75">
      <c r="A394" s="131">
        <v>6</v>
      </c>
      <c r="B394" s="37" t="s">
        <v>475</v>
      </c>
      <c r="C394" s="128" t="s">
        <v>137</v>
      </c>
      <c r="D394" s="120" t="s">
        <v>526</v>
      </c>
      <c r="E394" s="121">
        <v>1</v>
      </c>
      <c r="F394" s="40"/>
      <c r="G394" s="39"/>
      <c r="H394" s="39"/>
      <c r="I394" s="39"/>
      <c r="J394" s="39"/>
      <c r="K394" s="39"/>
      <c r="L394" s="39"/>
      <c r="M394" s="39"/>
      <c r="N394" s="39"/>
      <c r="O394" s="39"/>
      <c r="P394" s="39"/>
    </row>
    <row r="395" spans="1:16" ht="12.75">
      <c r="A395" s="129">
        <v>7</v>
      </c>
      <c r="B395" s="37" t="s">
        <v>475</v>
      </c>
      <c r="C395" s="138" t="s">
        <v>138</v>
      </c>
      <c r="D395" s="139" t="s">
        <v>526</v>
      </c>
      <c r="E395" s="137">
        <v>1</v>
      </c>
      <c r="F395" s="40"/>
      <c r="G395" s="39"/>
      <c r="H395" s="39"/>
      <c r="I395" s="39"/>
      <c r="J395" s="39"/>
      <c r="K395" s="39"/>
      <c r="L395" s="39"/>
      <c r="M395" s="39"/>
      <c r="N395" s="39"/>
      <c r="O395" s="39"/>
      <c r="P395" s="39"/>
    </row>
    <row r="396" spans="1:16" ht="12.75">
      <c r="A396" s="129">
        <v>8</v>
      </c>
      <c r="B396" s="37" t="s">
        <v>475</v>
      </c>
      <c r="C396" s="140" t="s">
        <v>139</v>
      </c>
      <c r="D396" s="120" t="s">
        <v>526</v>
      </c>
      <c r="E396" s="121">
        <v>1</v>
      </c>
      <c r="F396" s="122"/>
      <c r="G396" s="123"/>
      <c r="H396" s="39"/>
      <c r="I396" s="123"/>
      <c r="J396" s="123"/>
      <c r="K396" s="39"/>
      <c r="L396" s="123"/>
      <c r="M396" s="123"/>
      <c r="N396" s="39"/>
      <c r="O396" s="39"/>
      <c r="P396" s="39"/>
    </row>
    <row r="397" spans="1:16" ht="22.5">
      <c r="A397" s="129">
        <v>9</v>
      </c>
      <c r="B397" s="37" t="s">
        <v>475</v>
      </c>
      <c r="C397" s="28" t="s">
        <v>68</v>
      </c>
      <c r="D397" s="39" t="s">
        <v>526</v>
      </c>
      <c r="E397" s="39">
        <v>4</v>
      </c>
      <c r="F397" s="40"/>
      <c r="G397" s="39"/>
      <c r="H397" s="39"/>
      <c r="I397" s="39"/>
      <c r="J397" s="39"/>
      <c r="K397" s="39"/>
      <c r="L397" s="39"/>
      <c r="M397" s="39"/>
      <c r="N397" s="39"/>
      <c r="O397" s="39"/>
      <c r="P397" s="39"/>
    </row>
    <row r="398" spans="1:16" ht="12.75" customHeight="1">
      <c r="A398" s="376" t="s">
        <v>69</v>
      </c>
      <c r="B398" s="377"/>
      <c r="C398" s="377"/>
      <c r="D398" s="377"/>
      <c r="E398" s="377"/>
      <c r="F398" s="377"/>
      <c r="G398" s="377"/>
      <c r="H398" s="377"/>
      <c r="I398" s="377"/>
      <c r="J398" s="377"/>
      <c r="K398" s="377"/>
      <c r="L398" s="377"/>
      <c r="M398" s="377"/>
      <c r="N398" s="377"/>
      <c r="O398" s="377"/>
      <c r="P398" s="378"/>
    </row>
    <row r="399" spans="1:16" ht="12.75" customHeight="1">
      <c r="A399" s="129">
        <v>1</v>
      </c>
      <c r="B399" s="37" t="s">
        <v>478</v>
      </c>
      <c r="C399" s="150" t="s">
        <v>70</v>
      </c>
      <c r="D399" s="142" t="s">
        <v>526</v>
      </c>
      <c r="E399" s="51">
        <v>1</v>
      </c>
      <c r="F399" s="40"/>
      <c r="G399" s="39"/>
      <c r="H399" s="39"/>
      <c r="I399" s="39"/>
      <c r="J399" s="39"/>
      <c r="K399" s="39"/>
      <c r="L399" s="39"/>
      <c r="M399" s="39"/>
      <c r="N399" s="39"/>
      <c r="O399" s="39"/>
      <c r="P399" s="39"/>
    </row>
    <row r="400" spans="1:16" ht="12.75" customHeight="1">
      <c r="A400" s="129">
        <v>2</v>
      </c>
      <c r="B400" s="37" t="s">
        <v>478</v>
      </c>
      <c r="C400" s="116" t="s">
        <v>71</v>
      </c>
      <c r="D400" s="143" t="s">
        <v>526</v>
      </c>
      <c r="E400" s="144">
        <v>1</v>
      </c>
      <c r="F400" s="40"/>
      <c r="G400" s="39"/>
      <c r="H400" s="39"/>
      <c r="I400" s="39"/>
      <c r="J400" s="39"/>
      <c r="K400" s="39"/>
      <c r="L400" s="39"/>
      <c r="M400" s="39"/>
      <c r="N400" s="39"/>
      <c r="O400" s="39"/>
      <c r="P400" s="39"/>
    </row>
    <row r="401" spans="1:16" ht="22.5" customHeight="1">
      <c r="A401" s="129">
        <v>3</v>
      </c>
      <c r="B401" s="37" t="s">
        <v>478</v>
      </c>
      <c r="C401" s="151" t="s">
        <v>72</v>
      </c>
      <c r="D401" s="141" t="s">
        <v>526</v>
      </c>
      <c r="E401" s="145">
        <v>1</v>
      </c>
      <c r="F401" s="40"/>
      <c r="G401" s="39"/>
      <c r="H401" s="39"/>
      <c r="I401" s="39"/>
      <c r="J401" s="39"/>
      <c r="K401" s="39"/>
      <c r="L401" s="39"/>
      <c r="M401" s="39"/>
      <c r="N401" s="39"/>
      <c r="O401" s="39"/>
      <c r="P401" s="39"/>
    </row>
    <row r="402" spans="1:16" ht="22.5" customHeight="1">
      <c r="A402" s="129">
        <v>4</v>
      </c>
      <c r="B402" s="37" t="s">
        <v>478</v>
      </c>
      <c r="C402" s="116" t="s">
        <v>73</v>
      </c>
      <c r="D402" s="143" t="s">
        <v>526</v>
      </c>
      <c r="E402" s="144">
        <v>1</v>
      </c>
      <c r="F402" s="40"/>
      <c r="G402" s="39"/>
      <c r="H402" s="39"/>
      <c r="I402" s="39"/>
      <c r="J402" s="39"/>
      <c r="K402" s="39"/>
      <c r="L402" s="39"/>
      <c r="M402" s="39"/>
      <c r="N402" s="39"/>
      <c r="O402" s="39"/>
      <c r="P402" s="39"/>
    </row>
    <row r="403" spans="1:16" ht="17.25" customHeight="1">
      <c r="A403" s="129">
        <v>5</v>
      </c>
      <c r="B403" s="37" t="s">
        <v>478</v>
      </c>
      <c r="C403" s="116" t="s">
        <v>74</v>
      </c>
      <c r="D403" s="143" t="s">
        <v>526</v>
      </c>
      <c r="E403" s="144">
        <v>1</v>
      </c>
      <c r="F403" s="40"/>
      <c r="G403" s="39"/>
      <c r="H403" s="39"/>
      <c r="I403" s="39"/>
      <c r="J403" s="39"/>
      <c r="K403" s="39"/>
      <c r="L403" s="39"/>
      <c r="M403" s="39"/>
      <c r="N403" s="39"/>
      <c r="O403" s="39"/>
      <c r="P403" s="39"/>
    </row>
    <row r="404" spans="1:16" ht="28.5" customHeight="1">
      <c r="A404" s="129">
        <v>6</v>
      </c>
      <c r="B404" s="37" t="s">
        <v>478</v>
      </c>
      <c r="C404" s="151" t="s">
        <v>75</v>
      </c>
      <c r="D404" s="141" t="s">
        <v>526</v>
      </c>
      <c r="E404" s="145">
        <v>1</v>
      </c>
      <c r="F404" s="40"/>
      <c r="G404" s="39"/>
      <c r="H404" s="39"/>
      <c r="I404" s="39"/>
      <c r="J404" s="39"/>
      <c r="K404" s="39"/>
      <c r="L404" s="39"/>
      <c r="M404" s="39"/>
      <c r="N404" s="39"/>
      <c r="O404" s="39"/>
      <c r="P404" s="39"/>
    </row>
    <row r="405" spans="1:16" ht="12.75">
      <c r="A405" s="129">
        <v>7</v>
      </c>
      <c r="B405" s="37" t="s">
        <v>478</v>
      </c>
      <c r="C405" s="116" t="s">
        <v>76</v>
      </c>
      <c r="D405" s="143" t="s">
        <v>526</v>
      </c>
      <c r="E405" s="144">
        <v>1</v>
      </c>
      <c r="F405" s="40"/>
      <c r="G405" s="39"/>
      <c r="H405" s="39"/>
      <c r="I405" s="39"/>
      <c r="J405" s="39"/>
      <c r="K405" s="39"/>
      <c r="L405" s="39"/>
      <c r="M405" s="39"/>
      <c r="N405" s="39"/>
      <c r="O405" s="39"/>
      <c r="P405" s="39"/>
    </row>
    <row r="406" spans="1:16" ht="12.75">
      <c r="A406" s="129">
        <v>8</v>
      </c>
      <c r="B406" s="37" t="s">
        <v>478</v>
      </c>
      <c r="C406" s="116" t="s">
        <v>77</v>
      </c>
      <c r="D406" s="143" t="s">
        <v>526</v>
      </c>
      <c r="E406" s="144">
        <v>1</v>
      </c>
      <c r="F406" s="40"/>
      <c r="G406" s="39"/>
      <c r="H406" s="39"/>
      <c r="I406" s="39"/>
      <c r="J406" s="39"/>
      <c r="K406" s="39"/>
      <c r="L406" s="39"/>
      <c r="M406" s="39"/>
      <c r="N406" s="39"/>
      <c r="O406" s="39"/>
      <c r="P406" s="39"/>
    </row>
    <row r="407" spans="1:16" ht="12.75">
      <c r="A407" s="129">
        <v>9</v>
      </c>
      <c r="B407" s="37" t="s">
        <v>478</v>
      </c>
      <c r="C407" s="116" t="s">
        <v>78</v>
      </c>
      <c r="D407" s="143" t="s">
        <v>526</v>
      </c>
      <c r="E407" s="144">
        <v>1</v>
      </c>
      <c r="F407" s="40"/>
      <c r="G407" s="39"/>
      <c r="H407" s="39"/>
      <c r="I407" s="39"/>
      <c r="J407" s="39"/>
      <c r="K407" s="39"/>
      <c r="L407" s="39"/>
      <c r="M407" s="39"/>
      <c r="N407" s="39"/>
      <c r="O407" s="39"/>
      <c r="P407" s="39"/>
    </row>
    <row r="408" spans="1:16" ht="12.75" customHeight="1">
      <c r="A408" s="129">
        <v>10</v>
      </c>
      <c r="B408" s="37" t="s">
        <v>478</v>
      </c>
      <c r="C408" s="149" t="s">
        <v>79</v>
      </c>
      <c r="D408" s="139" t="s">
        <v>526</v>
      </c>
      <c r="E408" s="145">
        <v>1</v>
      </c>
      <c r="F408" s="40"/>
      <c r="G408" s="39"/>
      <c r="H408" s="39"/>
      <c r="I408" s="39"/>
      <c r="J408" s="39"/>
      <c r="K408" s="39"/>
      <c r="L408" s="39"/>
      <c r="M408" s="39"/>
      <c r="N408" s="39"/>
      <c r="O408" s="39"/>
      <c r="P408" s="39"/>
    </row>
    <row r="409" spans="1:16" ht="21.75" customHeight="1">
      <c r="A409" s="129">
        <v>11</v>
      </c>
      <c r="B409" s="37" t="s">
        <v>478</v>
      </c>
      <c r="C409" s="116" t="s">
        <v>80</v>
      </c>
      <c r="D409" s="141" t="s">
        <v>526</v>
      </c>
      <c r="E409" s="146">
        <v>1</v>
      </c>
      <c r="F409" s="40"/>
      <c r="G409" s="39"/>
      <c r="H409" s="39"/>
      <c r="I409" s="39"/>
      <c r="J409" s="39"/>
      <c r="K409" s="39"/>
      <c r="L409" s="39"/>
      <c r="M409" s="39"/>
      <c r="N409" s="39"/>
      <c r="O409" s="39"/>
      <c r="P409" s="39"/>
    </row>
    <row r="410" spans="1:16" ht="21" customHeight="1">
      <c r="A410" s="129">
        <v>12</v>
      </c>
      <c r="B410" s="37" t="s">
        <v>478</v>
      </c>
      <c r="C410" s="149" t="s">
        <v>81</v>
      </c>
      <c r="D410" s="132" t="s">
        <v>526</v>
      </c>
      <c r="E410" s="144">
        <v>1</v>
      </c>
      <c r="F410" s="40"/>
      <c r="G410" s="39"/>
      <c r="H410" s="39"/>
      <c r="I410" s="39"/>
      <c r="J410" s="39"/>
      <c r="K410" s="39"/>
      <c r="L410" s="39"/>
      <c r="M410" s="39"/>
      <c r="N410" s="39"/>
      <c r="O410" s="39"/>
      <c r="P410" s="39"/>
    </row>
    <row r="411" spans="1:16" ht="14.25" customHeight="1">
      <c r="A411" s="129">
        <v>13</v>
      </c>
      <c r="B411" s="37" t="s">
        <v>478</v>
      </c>
      <c r="C411" s="149" t="s">
        <v>82</v>
      </c>
      <c r="D411" s="147" t="s">
        <v>526</v>
      </c>
      <c r="E411" s="148">
        <v>2</v>
      </c>
      <c r="F411" s="40"/>
      <c r="G411" s="39"/>
      <c r="H411" s="39"/>
      <c r="I411" s="39"/>
      <c r="J411" s="39"/>
      <c r="K411" s="39"/>
      <c r="L411" s="39"/>
      <c r="M411" s="39"/>
      <c r="N411" s="39"/>
      <c r="O411" s="39"/>
      <c r="P411" s="39"/>
    </row>
    <row r="412" spans="1:16" ht="12.75" customHeight="1">
      <c r="A412" s="129">
        <v>14</v>
      </c>
      <c r="B412" s="37" t="s">
        <v>478</v>
      </c>
      <c r="C412" s="151" t="s">
        <v>83</v>
      </c>
      <c r="D412" s="141" t="s">
        <v>526</v>
      </c>
      <c r="E412" s="145">
        <v>1</v>
      </c>
      <c r="F412" s="40"/>
      <c r="G412" s="39"/>
      <c r="H412" s="39"/>
      <c r="I412" s="39"/>
      <c r="J412" s="39"/>
      <c r="K412" s="39"/>
      <c r="L412" s="39"/>
      <c r="M412" s="39"/>
      <c r="N412" s="39"/>
      <c r="O412" s="39"/>
      <c r="P412" s="39"/>
    </row>
    <row r="413" spans="1:16" ht="26.25" customHeight="1">
      <c r="A413" s="129">
        <v>15</v>
      </c>
      <c r="B413" s="37" t="s">
        <v>478</v>
      </c>
      <c r="C413" s="116" t="s">
        <v>84</v>
      </c>
      <c r="D413" s="143" t="s">
        <v>526</v>
      </c>
      <c r="E413" s="144">
        <v>1</v>
      </c>
      <c r="F413" s="40"/>
      <c r="G413" s="39"/>
      <c r="H413" s="39"/>
      <c r="I413" s="39"/>
      <c r="J413" s="39"/>
      <c r="K413" s="39"/>
      <c r="L413" s="39"/>
      <c r="M413" s="39"/>
      <c r="N413" s="39"/>
      <c r="O413" s="39"/>
      <c r="P413" s="39"/>
    </row>
    <row r="414" spans="1:16" ht="12.75">
      <c r="A414" s="129">
        <v>16</v>
      </c>
      <c r="B414" s="37" t="s">
        <v>478</v>
      </c>
      <c r="C414" s="149" t="s">
        <v>85</v>
      </c>
      <c r="D414" s="147" t="s">
        <v>526</v>
      </c>
      <c r="E414" s="148">
        <v>1</v>
      </c>
      <c r="F414" s="40"/>
      <c r="G414" s="39"/>
      <c r="H414" s="39"/>
      <c r="I414" s="39"/>
      <c r="J414" s="39"/>
      <c r="K414" s="39"/>
      <c r="L414" s="39"/>
      <c r="M414" s="39"/>
      <c r="N414" s="39"/>
      <c r="O414" s="39"/>
      <c r="P414" s="39"/>
    </row>
    <row r="415" spans="1:16" ht="12" customHeight="1">
      <c r="A415" s="129">
        <v>17</v>
      </c>
      <c r="B415" s="37" t="s">
        <v>478</v>
      </c>
      <c r="C415" s="116" t="s">
        <v>86</v>
      </c>
      <c r="D415" s="143" t="s">
        <v>526</v>
      </c>
      <c r="E415" s="144">
        <v>1</v>
      </c>
      <c r="F415" s="40"/>
      <c r="G415" s="39"/>
      <c r="H415" s="39"/>
      <c r="I415" s="39"/>
      <c r="J415" s="39"/>
      <c r="K415" s="39"/>
      <c r="L415" s="39"/>
      <c r="M415" s="39"/>
      <c r="N415" s="39"/>
      <c r="O415" s="39"/>
      <c r="P415" s="39"/>
    </row>
    <row r="416" spans="1:16" ht="25.5" customHeight="1">
      <c r="A416" s="129">
        <v>18</v>
      </c>
      <c r="B416" s="37" t="s">
        <v>478</v>
      </c>
      <c r="C416" s="116" t="s">
        <v>87</v>
      </c>
      <c r="D416" s="143" t="s">
        <v>526</v>
      </c>
      <c r="E416" s="144">
        <v>2</v>
      </c>
      <c r="F416" s="40"/>
      <c r="G416" s="39"/>
      <c r="H416" s="39"/>
      <c r="I416" s="39"/>
      <c r="J416" s="39"/>
      <c r="K416" s="39"/>
      <c r="L416" s="39"/>
      <c r="M416" s="39"/>
      <c r="N416" s="39"/>
      <c r="O416" s="39"/>
      <c r="P416" s="39"/>
    </row>
    <row r="417" spans="1:16" ht="12.75">
      <c r="A417" s="129">
        <v>19</v>
      </c>
      <c r="B417" s="37" t="s">
        <v>478</v>
      </c>
      <c r="C417" s="151" t="s">
        <v>88</v>
      </c>
      <c r="D417" s="143" t="s">
        <v>526</v>
      </c>
      <c r="E417" s="144">
        <v>1</v>
      </c>
      <c r="F417" s="40"/>
      <c r="G417" s="39"/>
      <c r="H417" s="39"/>
      <c r="I417" s="39"/>
      <c r="J417" s="39"/>
      <c r="K417" s="39"/>
      <c r="L417" s="39"/>
      <c r="M417" s="39"/>
      <c r="N417" s="39"/>
      <c r="O417" s="39"/>
      <c r="P417" s="39"/>
    </row>
    <row r="418" spans="1:16" ht="12.75" customHeight="1">
      <c r="A418" s="129">
        <v>20</v>
      </c>
      <c r="B418" s="37" t="s">
        <v>478</v>
      </c>
      <c r="C418" s="116" t="s">
        <v>89</v>
      </c>
      <c r="D418" s="143" t="s">
        <v>526</v>
      </c>
      <c r="E418" s="144">
        <v>1</v>
      </c>
      <c r="F418" s="40"/>
      <c r="G418" s="39"/>
      <c r="H418" s="39"/>
      <c r="I418" s="39"/>
      <c r="J418" s="39"/>
      <c r="K418" s="39"/>
      <c r="L418" s="39"/>
      <c r="M418" s="39"/>
      <c r="N418" s="39"/>
      <c r="O418" s="39"/>
      <c r="P418" s="39"/>
    </row>
    <row r="419" spans="1:16" ht="12.75" customHeight="1">
      <c r="A419" s="129">
        <v>21</v>
      </c>
      <c r="B419" s="37" t="s">
        <v>478</v>
      </c>
      <c r="C419" s="116" t="s">
        <v>90</v>
      </c>
      <c r="D419" s="143" t="s">
        <v>526</v>
      </c>
      <c r="E419" s="144">
        <v>1</v>
      </c>
      <c r="F419" s="40"/>
      <c r="G419" s="39"/>
      <c r="H419" s="39"/>
      <c r="I419" s="39"/>
      <c r="J419" s="39"/>
      <c r="K419" s="39"/>
      <c r="L419" s="39"/>
      <c r="M419" s="39"/>
      <c r="N419" s="39"/>
      <c r="O419" s="39"/>
      <c r="P419" s="39"/>
    </row>
    <row r="420" spans="1:16" ht="12.75" customHeight="1">
      <c r="A420" s="129">
        <v>22</v>
      </c>
      <c r="B420" s="37" t="s">
        <v>478</v>
      </c>
      <c r="C420" s="116" t="s">
        <v>91</v>
      </c>
      <c r="D420" s="143" t="s">
        <v>526</v>
      </c>
      <c r="E420" s="144">
        <v>1</v>
      </c>
      <c r="F420" s="40"/>
      <c r="G420" s="39"/>
      <c r="H420" s="39"/>
      <c r="I420" s="39"/>
      <c r="J420" s="39"/>
      <c r="K420" s="39"/>
      <c r="L420" s="39"/>
      <c r="M420" s="39"/>
      <c r="N420" s="39"/>
      <c r="O420" s="39"/>
      <c r="P420" s="39"/>
    </row>
    <row r="421" spans="1:16" ht="21.75" customHeight="1">
      <c r="A421" s="129">
        <v>23</v>
      </c>
      <c r="B421" s="37" t="s">
        <v>478</v>
      </c>
      <c r="C421" s="116" t="s">
        <v>92</v>
      </c>
      <c r="D421" s="143" t="s">
        <v>526</v>
      </c>
      <c r="E421" s="144">
        <v>2</v>
      </c>
      <c r="F421" s="40"/>
      <c r="G421" s="39"/>
      <c r="H421" s="39"/>
      <c r="I421" s="39"/>
      <c r="J421" s="39"/>
      <c r="K421" s="39"/>
      <c r="L421" s="39"/>
      <c r="M421" s="39"/>
      <c r="N421" s="39"/>
      <c r="O421" s="39"/>
      <c r="P421" s="39"/>
    </row>
    <row r="422" spans="1:16" ht="12.75">
      <c r="A422" s="129">
        <v>24</v>
      </c>
      <c r="B422" s="37" t="s">
        <v>478</v>
      </c>
      <c r="C422" s="116" t="s">
        <v>93</v>
      </c>
      <c r="D422" s="143" t="s">
        <v>526</v>
      </c>
      <c r="E422" s="144">
        <v>2</v>
      </c>
      <c r="F422" s="40"/>
      <c r="G422" s="39"/>
      <c r="H422" s="39"/>
      <c r="I422" s="39"/>
      <c r="J422" s="39"/>
      <c r="K422" s="39"/>
      <c r="L422" s="39"/>
      <c r="M422" s="39"/>
      <c r="N422" s="39"/>
      <c r="O422" s="39"/>
      <c r="P422" s="39"/>
    </row>
    <row r="423" spans="1:16" ht="22.5">
      <c r="A423" s="129">
        <v>25</v>
      </c>
      <c r="B423" s="37" t="s">
        <v>478</v>
      </c>
      <c r="C423" s="116" t="s">
        <v>94</v>
      </c>
      <c r="D423" s="143" t="s">
        <v>526</v>
      </c>
      <c r="E423" s="144">
        <v>2</v>
      </c>
      <c r="F423" s="40"/>
      <c r="G423" s="39"/>
      <c r="H423" s="39"/>
      <c r="I423" s="39"/>
      <c r="J423" s="39"/>
      <c r="K423" s="39"/>
      <c r="L423" s="39"/>
      <c r="M423" s="39"/>
      <c r="N423" s="39"/>
      <c r="O423" s="39"/>
      <c r="P423" s="39"/>
    </row>
    <row r="424" spans="1:16" ht="12.75">
      <c r="A424" s="129">
        <v>26</v>
      </c>
      <c r="B424" s="37" t="s">
        <v>478</v>
      </c>
      <c r="C424" s="149" t="s">
        <v>95</v>
      </c>
      <c r="D424" s="143" t="s">
        <v>526</v>
      </c>
      <c r="E424" s="144">
        <v>1</v>
      </c>
      <c r="F424" s="40"/>
      <c r="G424" s="39"/>
      <c r="H424" s="39"/>
      <c r="I424" s="39"/>
      <c r="J424" s="39"/>
      <c r="K424" s="39"/>
      <c r="L424" s="39"/>
      <c r="M424" s="39"/>
      <c r="N424" s="39"/>
      <c r="O424" s="39"/>
      <c r="P424" s="39"/>
    </row>
    <row r="425" spans="1:16" ht="12.75" customHeight="1">
      <c r="A425" s="129">
        <v>27</v>
      </c>
      <c r="B425" s="37" t="s">
        <v>478</v>
      </c>
      <c r="C425" s="116" t="s">
        <v>96</v>
      </c>
      <c r="D425" s="143" t="s">
        <v>526</v>
      </c>
      <c r="E425" s="144">
        <v>1</v>
      </c>
      <c r="F425" s="40"/>
      <c r="G425" s="39"/>
      <c r="H425" s="39"/>
      <c r="I425" s="39"/>
      <c r="J425" s="39"/>
      <c r="K425" s="39"/>
      <c r="L425" s="39"/>
      <c r="M425" s="39"/>
      <c r="N425" s="39"/>
      <c r="O425" s="39"/>
      <c r="P425" s="39"/>
    </row>
    <row r="426" spans="1:16" ht="12.75" customHeight="1">
      <c r="A426" s="129">
        <v>28</v>
      </c>
      <c r="B426" s="37" t="s">
        <v>478</v>
      </c>
      <c r="C426" s="149" t="s">
        <v>97</v>
      </c>
      <c r="D426" s="143" t="s">
        <v>526</v>
      </c>
      <c r="E426" s="144">
        <v>1</v>
      </c>
      <c r="F426" s="40"/>
      <c r="G426" s="39"/>
      <c r="H426" s="39"/>
      <c r="I426" s="39"/>
      <c r="J426" s="39"/>
      <c r="K426" s="39"/>
      <c r="L426" s="39"/>
      <c r="M426" s="39"/>
      <c r="N426" s="39"/>
      <c r="O426" s="39"/>
      <c r="P426" s="39"/>
    </row>
    <row r="427" spans="1:16" ht="12.75" customHeight="1">
      <c r="A427" s="129">
        <v>29</v>
      </c>
      <c r="B427" s="37" t="s">
        <v>478</v>
      </c>
      <c r="C427" s="116" t="s">
        <v>98</v>
      </c>
      <c r="D427" s="152" t="s">
        <v>526</v>
      </c>
      <c r="E427" s="144">
        <v>1</v>
      </c>
      <c r="F427" s="40"/>
      <c r="G427" s="39"/>
      <c r="H427" s="39"/>
      <c r="I427" s="39"/>
      <c r="J427" s="39"/>
      <c r="K427" s="39"/>
      <c r="L427" s="39"/>
      <c r="M427" s="39"/>
      <c r="N427" s="39"/>
      <c r="O427" s="39"/>
      <c r="P427" s="39"/>
    </row>
    <row r="428" spans="1:16" ht="27.75" customHeight="1">
      <c r="A428" s="129">
        <v>30</v>
      </c>
      <c r="B428" s="37" t="s">
        <v>478</v>
      </c>
      <c r="C428" s="116" t="s">
        <v>99</v>
      </c>
      <c r="D428" s="152" t="s">
        <v>526</v>
      </c>
      <c r="E428" s="144">
        <v>1</v>
      </c>
      <c r="F428" s="40"/>
      <c r="G428" s="39"/>
      <c r="H428" s="39"/>
      <c r="I428" s="39"/>
      <c r="J428" s="39"/>
      <c r="K428" s="39"/>
      <c r="L428" s="39"/>
      <c r="M428" s="39"/>
      <c r="N428" s="39"/>
      <c r="O428" s="39"/>
      <c r="P428" s="39"/>
    </row>
    <row r="429" spans="1:16" ht="12.75">
      <c r="A429" s="129">
        <v>31</v>
      </c>
      <c r="B429" s="37" t="s">
        <v>478</v>
      </c>
      <c r="C429" s="116" t="s">
        <v>100</v>
      </c>
      <c r="D429" s="152" t="s">
        <v>526</v>
      </c>
      <c r="E429" s="144">
        <v>1</v>
      </c>
      <c r="F429" s="40"/>
      <c r="G429" s="39"/>
      <c r="H429" s="39"/>
      <c r="I429" s="39"/>
      <c r="J429" s="39"/>
      <c r="K429" s="39"/>
      <c r="L429" s="39"/>
      <c r="M429" s="39"/>
      <c r="N429" s="39"/>
      <c r="O429" s="39"/>
      <c r="P429" s="39"/>
    </row>
    <row r="430" spans="1:16" ht="24.75" customHeight="1">
      <c r="A430" s="129">
        <v>32</v>
      </c>
      <c r="B430" s="37" t="s">
        <v>478</v>
      </c>
      <c r="C430" s="116" t="s">
        <v>101</v>
      </c>
      <c r="D430" s="152" t="s">
        <v>526</v>
      </c>
      <c r="E430" s="144">
        <v>1</v>
      </c>
      <c r="F430" s="40"/>
      <c r="G430" s="39"/>
      <c r="H430" s="39"/>
      <c r="I430" s="39"/>
      <c r="J430" s="39"/>
      <c r="K430" s="39"/>
      <c r="L430" s="39"/>
      <c r="M430" s="39"/>
      <c r="N430" s="39"/>
      <c r="O430" s="39"/>
      <c r="P430" s="39"/>
    </row>
    <row r="431" spans="1:16" ht="12.75" customHeight="1">
      <c r="A431" s="129">
        <v>33</v>
      </c>
      <c r="B431" s="37" t="s">
        <v>478</v>
      </c>
      <c r="C431" s="116" t="s">
        <v>102</v>
      </c>
      <c r="D431" s="152" t="s">
        <v>526</v>
      </c>
      <c r="E431" s="144">
        <v>1</v>
      </c>
      <c r="F431" s="40"/>
      <c r="G431" s="39"/>
      <c r="H431" s="39"/>
      <c r="I431" s="39"/>
      <c r="J431" s="39"/>
      <c r="K431" s="39"/>
      <c r="L431" s="39"/>
      <c r="M431" s="39"/>
      <c r="N431" s="39"/>
      <c r="O431" s="39"/>
      <c r="P431" s="39"/>
    </row>
    <row r="432" spans="1:16" ht="12.75" customHeight="1">
      <c r="A432" s="129">
        <v>34</v>
      </c>
      <c r="B432" s="37" t="s">
        <v>478</v>
      </c>
      <c r="C432" s="116" t="s">
        <v>103</v>
      </c>
      <c r="D432" s="152" t="s">
        <v>526</v>
      </c>
      <c r="E432" s="144">
        <v>1</v>
      </c>
      <c r="F432" s="40"/>
      <c r="G432" s="39"/>
      <c r="H432" s="39"/>
      <c r="I432" s="39"/>
      <c r="J432" s="39"/>
      <c r="K432" s="39"/>
      <c r="L432" s="39"/>
      <c r="M432" s="39"/>
      <c r="N432" s="39"/>
      <c r="O432" s="39"/>
      <c r="P432" s="39"/>
    </row>
    <row r="433" spans="1:16" ht="23.25" customHeight="1">
      <c r="A433" s="129">
        <v>35</v>
      </c>
      <c r="B433" s="37" t="s">
        <v>478</v>
      </c>
      <c r="C433" s="149" t="s">
        <v>104</v>
      </c>
      <c r="D433" s="152" t="s">
        <v>526</v>
      </c>
      <c r="E433" s="144">
        <v>1</v>
      </c>
      <c r="F433" s="40"/>
      <c r="G433" s="39"/>
      <c r="H433" s="39"/>
      <c r="I433" s="39"/>
      <c r="J433" s="39"/>
      <c r="K433" s="39"/>
      <c r="L433" s="39"/>
      <c r="M433" s="39"/>
      <c r="N433" s="39"/>
      <c r="O433" s="39"/>
      <c r="P433" s="39"/>
    </row>
    <row r="434" spans="1:16" ht="33.75">
      <c r="A434" s="129">
        <v>36</v>
      </c>
      <c r="B434" s="37" t="s">
        <v>478</v>
      </c>
      <c r="C434" s="149" t="s">
        <v>105</v>
      </c>
      <c r="D434" s="152" t="s">
        <v>526</v>
      </c>
      <c r="E434" s="144">
        <v>1</v>
      </c>
      <c r="F434" s="40"/>
      <c r="G434" s="39"/>
      <c r="H434" s="39"/>
      <c r="I434" s="39"/>
      <c r="J434" s="39"/>
      <c r="K434" s="39"/>
      <c r="L434" s="39"/>
      <c r="M434" s="39"/>
      <c r="N434" s="39"/>
      <c r="O434" s="39"/>
      <c r="P434" s="39"/>
    </row>
    <row r="435" spans="1:16" ht="12.75">
      <c r="A435" s="129">
        <v>37</v>
      </c>
      <c r="B435" s="37" t="s">
        <v>478</v>
      </c>
      <c r="C435" s="149" t="s">
        <v>106</v>
      </c>
      <c r="D435" s="152" t="s">
        <v>526</v>
      </c>
      <c r="E435" s="144">
        <v>1</v>
      </c>
      <c r="F435" s="40"/>
      <c r="G435" s="39"/>
      <c r="H435" s="39"/>
      <c r="I435" s="39"/>
      <c r="J435" s="39"/>
      <c r="K435" s="39"/>
      <c r="L435" s="39"/>
      <c r="M435" s="39"/>
      <c r="N435" s="39"/>
      <c r="O435" s="39"/>
      <c r="P435" s="39"/>
    </row>
    <row r="436" spans="1:16" ht="12.75">
      <c r="A436" s="129">
        <v>38</v>
      </c>
      <c r="B436" s="37" t="s">
        <v>478</v>
      </c>
      <c r="C436" s="149" t="s">
        <v>107</v>
      </c>
      <c r="D436" s="147" t="s">
        <v>487</v>
      </c>
      <c r="E436" s="148">
        <v>6</v>
      </c>
      <c r="F436" s="40"/>
      <c r="G436" s="39"/>
      <c r="H436" s="39"/>
      <c r="I436" s="39"/>
      <c r="J436" s="39"/>
      <c r="K436" s="39"/>
      <c r="L436" s="39"/>
      <c r="M436" s="39"/>
      <c r="N436" s="39"/>
      <c r="O436" s="39"/>
      <c r="P436" s="39"/>
    </row>
    <row r="437" spans="1:16" ht="12.75">
      <c r="A437" s="129">
        <v>39</v>
      </c>
      <c r="B437" s="37" t="s">
        <v>478</v>
      </c>
      <c r="C437" s="116" t="s">
        <v>108</v>
      </c>
      <c r="D437" s="143" t="s">
        <v>487</v>
      </c>
      <c r="E437" s="144">
        <v>1</v>
      </c>
      <c r="F437" s="40"/>
      <c r="G437" s="39"/>
      <c r="H437" s="39"/>
      <c r="I437" s="39"/>
      <c r="J437" s="39"/>
      <c r="K437" s="39"/>
      <c r="L437" s="39"/>
      <c r="M437" s="39"/>
      <c r="N437" s="39"/>
      <c r="O437" s="39"/>
      <c r="P437" s="39"/>
    </row>
    <row r="438" spans="1:16" ht="22.5">
      <c r="A438" s="129">
        <v>40</v>
      </c>
      <c r="B438" s="37" t="s">
        <v>478</v>
      </c>
      <c r="C438" s="151" t="s">
        <v>109</v>
      </c>
      <c r="D438" s="141" t="s">
        <v>487</v>
      </c>
      <c r="E438" s="145">
        <v>2</v>
      </c>
      <c r="F438" s="40"/>
      <c r="G438" s="39"/>
      <c r="H438" s="39"/>
      <c r="I438" s="39"/>
      <c r="J438" s="39"/>
      <c r="K438" s="39"/>
      <c r="L438" s="39"/>
      <c r="M438" s="39"/>
      <c r="N438" s="39"/>
      <c r="O438" s="39"/>
      <c r="P438" s="39"/>
    </row>
    <row r="439" spans="1:16" ht="22.5">
      <c r="A439" s="129">
        <v>41</v>
      </c>
      <c r="B439" s="37" t="s">
        <v>478</v>
      </c>
      <c r="C439" s="116" t="s">
        <v>110</v>
      </c>
      <c r="D439" s="143" t="s">
        <v>487</v>
      </c>
      <c r="E439" s="144">
        <v>1</v>
      </c>
      <c r="F439" s="40"/>
      <c r="G439" s="39"/>
      <c r="H439" s="39"/>
      <c r="I439" s="39"/>
      <c r="J439" s="39"/>
      <c r="K439" s="39"/>
      <c r="L439" s="39"/>
      <c r="M439" s="39"/>
      <c r="N439" s="39"/>
      <c r="O439" s="39"/>
      <c r="P439" s="39"/>
    </row>
    <row r="440" spans="1:16" ht="22.5">
      <c r="A440" s="129">
        <v>42</v>
      </c>
      <c r="B440" s="37" t="s">
        <v>478</v>
      </c>
      <c r="C440" s="116" t="s">
        <v>111</v>
      </c>
      <c r="D440" s="143" t="s">
        <v>486</v>
      </c>
      <c r="E440" s="144">
        <v>4</v>
      </c>
      <c r="F440" s="40"/>
      <c r="G440" s="39"/>
      <c r="H440" s="39"/>
      <c r="I440" s="39"/>
      <c r="J440" s="39"/>
      <c r="K440" s="39"/>
      <c r="L440" s="39"/>
      <c r="M440" s="39"/>
      <c r="N440" s="39"/>
      <c r="O440" s="39"/>
      <c r="P440" s="39"/>
    </row>
    <row r="441" spans="1:16" ht="22.5">
      <c r="A441" s="129">
        <v>43</v>
      </c>
      <c r="B441" s="37" t="s">
        <v>478</v>
      </c>
      <c r="C441" s="151" t="s">
        <v>112</v>
      </c>
      <c r="D441" s="141" t="s">
        <v>487</v>
      </c>
      <c r="E441" s="144">
        <v>1</v>
      </c>
      <c r="F441" s="40"/>
      <c r="G441" s="39"/>
      <c r="H441" s="39"/>
      <c r="I441" s="39"/>
      <c r="J441" s="39"/>
      <c r="K441" s="39"/>
      <c r="L441" s="39"/>
      <c r="M441" s="39"/>
      <c r="N441" s="39"/>
      <c r="O441" s="39"/>
      <c r="P441" s="39"/>
    </row>
    <row r="442" spans="1:16" ht="22.5">
      <c r="A442" s="129">
        <v>44</v>
      </c>
      <c r="B442" s="37" t="s">
        <v>478</v>
      </c>
      <c r="C442" s="116" t="s">
        <v>113</v>
      </c>
      <c r="D442" s="152" t="s">
        <v>486</v>
      </c>
      <c r="E442" s="146">
        <v>2</v>
      </c>
      <c r="F442" s="40"/>
      <c r="G442" s="39"/>
      <c r="H442" s="39"/>
      <c r="I442" s="39"/>
      <c r="J442" s="39"/>
      <c r="K442" s="39"/>
      <c r="L442" s="39"/>
      <c r="M442" s="39"/>
      <c r="N442" s="39"/>
      <c r="O442" s="39"/>
      <c r="P442" s="39"/>
    </row>
    <row r="443" spans="1:16" ht="22.5">
      <c r="A443" s="129">
        <v>45</v>
      </c>
      <c r="B443" s="37" t="s">
        <v>478</v>
      </c>
      <c r="C443" s="116" t="s">
        <v>114</v>
      </c>
      <c r="D443" s="143" t="s">
        <v>486</v>
      </c>
      <c r="E443" s="144">
        <v>1</v>
      </c>
      <c r="F443" s="40"/>
      <c r="G443" s="39"/>
      <c r="H443" s="39"/>
      <c r="I443" s="39"/>
      <c r="J443" s="39"/>
      <c r="K443" s="39"/>
      <c r="L443" s="39"/>
      <c r="M443" s="39"/>
      <c r="N443" s="39"/>
      <c r="O443" s="39"/>
      <c r="P443" s="39"/>
    </row>
    <row r="444" spans="1:16" ht="22.5">
      <c r="A444" s="129">
        <v>46</v>
      </c>
      <c r="B444" s="37" t="s">
        <v>478</v>
      </c>
      <c r="C444" s="149" t="s">
        <v>115</v>
      </c>
      <c r="D444" s="132" t="s">
        <v>486</v>
      </c>
      <c r="E444" s="144">
        <v>1</v>
      </c>
      <c r="F444" s="40"/>
      <c r="G444" s="39"/>
      <c r="H444" s="39"/>
      <c r="I444" s="39"/>
      <c r="J444" s="39"/>
      <c r="K444" s="39"/>
      <c r="L444" s="39"/>
      <c r="M444" s="39"/>
      <c r="N444" s="39"/>
      <c r="O444" s="39"/>
      <c r="P444" s="39"/>
    </row>
    <row r="445" spans="1:16" ht="22.5">
      <c r="A445" s="129">
        <v>47</v>
      </c>
      <c r="B445" s="37" t="s">
        <v>478</v>
      </c>
      <c r="C445" s="149" t="s">
        <v>116</v>
      </c>
      <c r="D445" s="132" t="s">
        <v>486</v>
      </c>
      <c r="E445" s="144">
        <v>1</v>
      </c>
      <c r="F445" s="40"/>
      <c r="G445" s="39"/>
      <c r="H445" s="39"/>
      <c r="I445" s="39"/>
      <c r="J445" s="39"/>
      <c r="K445" s="39"/>
      <c r="L445" s="39"/>
      <c r="M445" s="39"/>
      <c r="N445" s="39"/>
      <c r="O445" s="39"/>
      <c r="P445" s="39"/>
    </row>
    <row r="446" spans="1:16" ht="12.75">
      <c r="A446" s="129">
        <v>48</v>
      </c>
      <c r="B446" s="37" t="s">
        <v>478</v>
      </c>
      <c r="C446" s="116" t="s">
        <v>117</v>
      </c>
      <c r="D446" s="132" t="s">
        <v>486</v>
      </c>
      <c r="E446" s="144">
        <v>1</v>
      </c>
      <c r="F446" s="40"/>
      <c r="G446" s="39"/>
      <c r="H446" s="39"/>
      <c r="I446" s="39"/>
      <c r="J446" s="39"/>
      <c r="K446" s="39"/>
      <c r="L446" s="39"/>
      <c r="M446" s="39"/>
      <c r="N446" s="39"/>
      <c r="O446" s="39"/>
      <c r="P446" s="39"/>
    </row>
    <row r="447" spans="1:16" ht="12.75">
      <c r="A447" s="129">
        <v>49</v>
      </c>
      <c r="B447" s="37" t="s">
        <v>478</v>
      </c>
      <c r="C447" s="116" t="s">
        <v>118</v>
      </c>
      <c r="D447" s="147" t="s">
        <v>486</v>
      </c>
      <c r="E447" s="148">
        <v>1</v>
      </c>
      <c r="F447" s="40"/>
      <c r="G447" s="39"/>
      <c r="H447" s="39"/>
      <c r="I447" s="39"/>
      <c r="J447" s="39"/>
      <c r="K447" s="39"/>
      <c r="L447" s="39"/>
      <c r="M447" s="39"/>
      <c r="N447" s="39"/>
      <c r="O447" s="39"/>
      <c r="P447" s="39"/>
    </row>
    <row r="448" spans="1:16" ht="12.75">
      <c r="A448" s="129">
        <v>50</v>
      </c>
      <c r="B448" s="37" t="s">
        <v>478</v>
      </c>
      <c r="C448" s="116" t="s">
        <v>119</v>
      </c>
      <c r="D448" s="143" t="s">
        <v>486</v>
      </c>
      <c r="E448" s="144">
        <v>1</v>
      </c>
      <c r="F448" s="40"/>
      <c r="G448" s="39"/>
      <c r="H448" s="39"/>
      <c r="I448" s="39"/>
      <c r="J448" s="39"/>
      <c r="K448" s="39"/>
      <c r="L448" s="39"/>
      <c r="M448" s="39"/>
      <c r="N448" s="39"/>
      <c r="O448" s="39"/>
      <c r="P448" s="39"/>
    </row>
    <row r="449" spans="1:16" ht="22.5">
      <c r="A449" s="129">
        <v>51</v>
      </c>
      <c r="B449" s="37" t="s">
        <v>478</v>
      </c>
      <c r="C449" s="116" t="s">
        <v>120</v>
      </c>
      <c r="D449" s="143" t="s">
        <v>486</v>
      </c>
      <c r="E449" s="144">
        <v>1</v>
      </c>
      <c r="F449" s="40"/>
      <c r="G449" s="39"/>
      <c r="H449" s="39"/>
      <c r="I449" s="39"/>
      <c r="J449" s="39"/>
      <c r="K449" s="39"/>
      <c r="L449" s="39"/>
      <c r="M449" s="39"/>
      <c r="N449" s="39"/>
      <c r="O449" s="39"/>
      <c r="P449" s="39"/>
    </row>
    <row r="450" spans="1:16" ht="22.5">
      <c r="A450" s="129">
        <v>52</v>
      </c>
      <c r="B450" s="37" t="s">
        <v>478</v>
      </c>
      <c r="C450" s="116" t="s">
        <v>121</v>
      </c>
      <c r="D450" s="143" t="s">
        <v>486</v>
      </c>
      <c r="E450" s="144">
        <v>1</v>
      </c>
      <c r="F450" s="40"/>
      <c r="G450" s="39"/>
      <c r="H450" s="39"/>
      <c r="I450" s="39"/>
      <c r="J450" s="39"/>
      <c r="K450" s="39"/>
      <c r="L450" s="39"/>
      <c r="M450" s="39"/>
      <c r="N450" s="39"/>
      <c r="O450" s="39"/>
      <c r="P450" s="39"/>
    </row>
    <row r="451" spans="1:16" ht="22.5" customHeight="1">
      <c r="A451" s="129">
        <v>53</v>
      </c>
      <c r="B451" s="37" t="s">
        <v>478</v>
      </c>
      <c r="C451" s="116" t="s">
        <v>122</v>
      </c>
      <c r="D451" s="132" t="s">
        <v>486</v>
      </c>
      <c r="E451" s="144">
        <v>1</v>
      </c>
      <c r="F451" s="40"/>
      <c r="G451" s="39"/>
      <c r="H451" s="39"/>
      <c r="I451" s="39"/>
      <c r="J451" s="39"/>
      <c r="K451" s="39"/>
      <c r="L451" s="39"/>
      <c r="M451" s="39"/>
      <c r="N451" s="39"/>
      <c r="O451" s="39"/>
      <c r="P451" s="39"/>
    </row>
    <row r="452" spans="1:16" ht="22.5">
      <c r="A452" s="129">
        <v>54</v>
      </c>
      <c r="B452" s="37" t="s">
        <v>478</v>
      </c>
      <c r="C452" s="149" t="s">
        <v>123</v>
      </c>
      <c r="D452" s="132" t="s">
        <v>486</v>
      </c>
      <c r="E452" s="148">
        <v>3</v>
      </c>
      <c r="F452" s="40"/>
      <c r="G452" s="39"/>
      <c r="H452" s="39"/>
      <c r="I452" s="39"/>
      <c r="J452" s="39"/>
      <c r="K452" s="39"/>
      <c r="L452" s="39"/>
      <c r="M452" s="39"/>
      <c r="N452" s="39"/>
      <c r="O452" s="39"/>
      <c r="P452" s="39"/>
    </row>
    <row r="453" spans="1:16" ht="12.75" customHeight="1">
      <c r="A453" s="376" t="s">
        <v>196</v>
      </c>
      <c r="B453" s="377"/>
      <c r="C453" s="377"/>
      <c r="D453" s="377"/>
      <c r="E453" s="377"/>
      <c r="F453" s="377"/>
      <c r="G453" s="377"/>
      <c r="H453" s="377"/>
      <c r="I453" s="377"/>
      <c r="J453" s="377"/>
      <c r="K453" s="377"/>
      <c r="L453" s="377"/>
      <c r="M453" s="377"/>
      <c r="N453" s="377"/>
      <c r="O453" s="377"/>
      <c r="P453" s="378"/>
    </row>
    <row r="454" spans="1:16" ht="118.5" customHeight="1">
      <c r="A454" s="198">
        <v>1</v>
      </c>
      <c r="B454" s="91" t="s">
        <v>124</v>
      </c>
      <c r="C454" s="183" t="s">
        <v>569</v>
      </c>
      <c r="D454" s="86" t="s">
        <v>125</v>
      </c>
      <c r="E454" s="184">
        <v>3</v>
      </c>
      <c r="F454" s="49"/>
      <c r="G454" s="48"/>
      <c r="H454" s="48"/>
      <c r="I454" s="48"/>
      <c r="J454" s="48"/>
      <c r="K454" s="48"/>
      <c r="L454" s="48"/>
      <c r="M454" s="48"/>
      <c r="N454" s="48"/>
      <c r="O454" s="48"/>
      <c r="P454" s="48"/>
    </row>
    <row r="455" spans="1:16" ht="112.5" customHeight="1">
      <c r="A455" s="198">
        <v>2</v>
      </c>
      <c r="B455" s="91" t="s">
        <v>124</v>
      </c>
      <c r="C455" s="183" t="s">
        <v>570</v>
      </c>
      <c r="D455" s="86" t="s">
        <v>125</v>
      </c>
      <c r="E455" s="184">
        <v>5</v>
      </c>
      <c r="F455" s="49"/>
      <c r="G455" s="48"/>
      <c r="H455" s="48"/>
      <c r="I455" s="48"/>
      <c r="J455" s="48"/>
      <c r="K455" s="48"/>
      <c r="L455" s="48"/>
      <c r="M455" s="48"/>
      <c r="N455" s="48"/>
      <c r="O455" s="48"/>
      <c r="P455" s="48"/>
    </row>
    <row r="456" spans="1:16" ht="119.25" customHeight="1">
      <c r="A456" s="198">
        <v>3</v>
      </c>
      <c r="B456" s="91" t="s">
        <v>124</v>
      </c>
      <c r="C456" s="183" t="s">
        <v>3</v>
      </c>
      <c r="D456" s="86" t="s">
        <v>125</v>
      </c>
      <c r="E456" s="184">
        <v>1</v>
      </c>
      <c r="F456" s="49"/>
      <c r="G456" s="48"/>
      <c r="H456" s="48"/>
      <c r="I456" s="48"/>
      <c r="J456" s="48"/>
      <c r="K456" s="48"/>
      <c r="L456" s="48"/>
      <c r="M456" s="48"/>
      <c r="N456" s="48"/>
      <c r="O456" s="48"/>
      <c r="P456" s="48"/>
    </row>
    <row r="457" spans="1:16" ht="114.75" customHeight="1">
      <c r="A457" s="198">
        <v>4</v>
      </c>
      <c r="B457" s="91" t="s">
        <v>124</v>
      </c>
      <c r="C457" s="183" t="s">
        <v>4</v>
      </c>
      <c r="D457" s="86" t="s">
        <v>125</v>
      </c>
      <c r="E457" s="184">
        <v>1</v>
      </c>
      <c r="F457" s="49"/>
      <c r="G457" s="48"/>
      <c r="H457" s="48"/>
      <c r="I457" s="48"/>
      <c r="J457" s="48"/>
      <c r="K457" s="48"/>
      <c r="L457" s="48"/>
      <c r="M457" s="48"/>
      <c r="N457" s="48"/>
      <c r="O457" s="48"/>
      <c r="P457" s="48"/>
    </row>
    <row r="458" spans="1:16" ht="100.5" customHeight="1">
      <c r="A458" s="198">
        <v>5</v>
      </c>
      <c r="B458" s="91" t="s">
        <v>124</v>
      </c>
      <c r="C458" s="183" t="s">
        <v>5</v>
      </c>
      <c r="D458" s="86" t="s">
        <v>125</v>
      </c>
      <c r="E458" s="184">
        <v>1</v>
      </c>
      <c r="F458" s="49"/>
      <c r="G458" s="48"/>
      <c r="H458" s="48"/>
      <c r="I458" s="48"/>
      <c r="J458" s="48"/>
      <c r="K458" s="48"/>
      <c r="L458" s="48"/>
      <c r="M458" s="48"/>
      <c r="N458" s="48"/>
      <c r="O458" s="48"/>
      <c r="P458" s="48"/>
    </row>
    <row r="459" spans="1:16" ht="132.75" customHeight="1">
      <c r="A459" s="198">
        <v>6</v>
      </c>
      <c r="B459" s="91" t="s">
        <v>124</v>
      </c>
      <c r="C459" s="183" t="s">
        <v>6</v>
      </c>
      <c r="D459" s="86" t="s">
        <v>125</v>
      </c>
      <c r="E459" s="184">
        <v>4</v>
      </c>
      <c r="F459" s="49"/>
      <c r="G459" s="48"/>
      <c r="H459" s="48"/>
      <c r="I459" s="48"/>
      <c r="J459" s="48"/>
      <c r="K459" s="48"/>
      <c r="L459" s="48"/>
      <c r="M459" s="48"/>
      <c r="N459" s="48"/>
      <c r="O459" s="48"/>
      <c r="P459" s="48"/>
    </row>
    <row r="460" spans="1:16" ht="142.5" customHeight="1">
      <c r="A460" s="198">
        <v>7</v>
      </c>
      <c r="B460" s="91" t="s">
        <v>124</v>
      </c>
      <c r="C460" s="183" t="s">
        <v>6</v>
      </c>
      <c r="D460" s="86" t="s">
        <v>125</v>
      </c>
      <c r="E460" s="184">
        <v>3</v>
      </c>
      <c r="F460" s="49"/>
      <c r="G460" s="48"/>
      <c r="H460" s="48"/>
      <c r="I460" s="48"/>
      <c r="J460" s="48"/>
      <c r="K460" s="48"/>
      <c r="L460" s="48"/>
      <c r="M460" s="48"/>
      <c r="N460" s="48"/>
      <c r="O460" s="48"/>
      <c r="P460" s="48"/>
    </row>
    <row r="461" spans="1:16" ht="138.75" customHeight="1">
      <c r="A461" s="198"/>
      <c r="B461" s="91"/>
      <c r="C461" s="183" t="s">
        <v>6</v>
      </c>
      <c r="D461" s="86" t="s">
        <v>125</v>
      </c>
      <c r="E461" s="184">
        <v>2</v>
      </c>
      <c r="F461" s="49"/>
      <c r="G461" s="48"/>
      <c r="H461" s="48"/>
      <c r="I461" s="48"/>
      <c r="J461" s="48"/>
      <c r="K461" s="48"/>
      <c r="L461" s="48"/>
      <c r="M461" s="48"/>
      <c r="N461" s="48"/>
      <c r="O461" s="48"/>
      <c r="P461" s="48"/>
    </row>
    <row r="462" spans="1:16" ht="12.75" customHeight="1">
      <c r="A462" s="376" t="s">
        <v>126</v>
      </c>
      <c r="B462" s="377"/>
      <c r="C462" s="377"/>
      <c r="D462" s="377"/>
      <c r="E462" s="377"/>
      <c r="F462" s="377"/>
      <c r="G462" s="377"/>
      <c r="H462" s="377"/>
      <c r="I462" s="377"/>
      <c r="J462" s="377"/>
      <c r="K462" s="377"/>
      <c r="L462" s="377"/>
      <c r="M462" s="377"/>
      <c r="N462" s="377"/>
      <c r="O462" s="377"/>
      <c r="P462" s="378"/>
    </row>
    <row r="463" spans="1:16" ht="130.5" customHeight="1">
      <c r="A463" s="38">
        <v>1</v>
      </c>
      <c r="B463" s="37" t="s">
        <v>127</v>
      </c>
      <c r="C463" s="28" t="s">
        <v>565</v>
      </c>
      <c r="D463" s="39" t="s">
        <v>526</v>
      </c>
      <c r="E463" s="39">
        <v>1</v>
      </c>
      <c r="F463" s="40"/>
      <c r="G463" s="39"/>
      <c r="H463" s="39"/>
      <c r="I463" s="39"/>
      <c r="J463" s="39"/>
      <c r="K463" s="39"/>
      <c r="L463" s="39"/>
      <c r="M463" s="39"/>
      <c r="N463" s="39"/>
      <c r="O463" s="39"/>
      <c r="P463" s="39"/>
    </row>
    <row r="464" spans="1:16" ht="180" customHeight="1">
      <c r="A464" s="38">
        <v>2</v>
      </c>
      <c r="B464" s="37" t="s">
        <v>127</v>
      </c>
      <c r="C464" s="28" t="s">
        <v>566</v>
      </c>
      <c r="D464" s="39" t="s">
        <v>526</v>
      </c>
      <c r="E464" s="39">
        <v>2</v>
      </c>
      <c r="F464" s="40"/>
      <c r="G464" s="39"/>
      <c r="H464" s="39"/>
      <c r="I464" s="39"/>
      <c r="J464" s="39"/>
      <c r="K464" s="39"/>
      <c r="L464" s="39"/>
      <c r="M464" s="39"/>
      <c r="N464" s="39"/>
      <c r="O464" s="39"/>
      <c r="P464" s="39"/>
    </row>
    <row r="465" spans="1:16" ht="122.25" customHeight="1">
      <c r="A465" s="38">
        <v>3</v>
      </c>
      <c r="B465" s="37" t="s">
        <v>127</v>
      </c>
      <c r="C465" s="28" t="s">
        <v>567</v>
      </c>
      <c r="D465" s="39" t="s">
        <v>526</v>
      </c>
      <c r="E465" s="39">
        <v>1</v>
      </c>
      <c r="F465" s="40"/>
      <c r="G465" s="39"/>
      <c r="H465" s="39"/>
      <c r="I465" s="39"/>
      <c r="J465" s="39"/>
      <c r="K465" s="39"/>
      <c r="L465" s="39"/>
      <c r="M465" s="39"/>
      <c r="N465" s="39"/>
      <c r="O465" s="39"/>
      <c r="P465" s="39"/>
    </row>
    <row r="466" spans="1:16" ht="114.75" customHeight="1">
      <c r="A466" s="38">
        <v>4</v>
      </c>
      <c r="B466" s="37" t="s">
        <v>127</v>
      </c>
      <c r="C466" s="28" t="s">
        <v>568</v>
      </c>
      <c r="D466" s="39" t="s">
        <v>526</v>
      </c>
      <c r="E466" s="39">
        <v>1</v>
      </c>
      <c r="F466" s="40"/>
      <c r="G466" s="39"/>
      <c r="H466" s="39"/>
      <c r="I466" s="39"/>
      <c r="J466" s="39"/>
      <c r="K466" s="39"/>
      <c r="L466" s="39"/>
      <c r="M466" s="39"/>
      <c r="N466" s="39"/>
      <c r="O466" s="39"/>
      <c r="P466" s="39"/>
    </row>
    <row r="467" spans="1:16" ht="12.75" customHeight="1">
      <c r="A467" s="376" t="s">
        <v>128</v>
      </c>
      <c r="B467" s="377"/>
      <c r="C467" s="377"/>
      <c r="D467" s="377"/>
      <c r="E467" s="377"/>
      <c r="F467" s="377"/>
      <c r="G467" s="377"/>
      <c r="H467" s="377"/>
      <c r="I467" s="377"/>
      <c r="J467" s="377"/>
      <c r="K467" s="377"/>
      <c r="L467" s="377"/>
      <c r="M467" s="377"/>
      <c r="N467" s="377"/>
      <c r="O467" s="377"/>
      <c r="P467" s="378"/>
    </row>
    <row r="468" spans="1:16" ht="12.75">
      <c r="A468" s="62">
        <v>1</v>
      </c>
      <c r="B468" s="37" t="s">
        <v>127</v>
      </c>
      <c r="C468" s="28" t="s">
        <v>476</v>
      </c>
      <c r="D468" s="39" t="s">
        <v>524</v>
      </c>
      <c r="E468" s="39">
        <v>20</v>
      </c>
      <c r="F468" s="40"/>
      <c r="G468" s="39"/>
      <c r="H468" s="39"/>
      <c r="I468" s="39"/>
      <c r="J468" s="39"/>
      <c r="K468" s="39"/>
      <c r="L468" s="39"/>
      <c r="M468" s="39"/>
      <c r="N468" s="39"/>
      <c r="O468" s="39"/>
      <c r="P468" s="39"/>
    </row>
    <row r="469" spans="1:16" ht="22.5">
      <c r="A469" s="38">
        <v>2</v>
      </c>
      <c r="B469" s="37" t="s">
        <v>127</v>
      </c>
      <c r="C469" s="29" t="s">
        <v>129</v>
      </c>
      <c r="D469" s="39" t="s">
        <v>526</v>
      </c>
      <c r="E469" s="39">
        <v>20</v>
      </c>
      <c r="F469" s="40"/>
      <c r="G469" s="39"/>
      <c r="H469" s="39"/>
      <c r="I469" s="39"/>
      <c r="J469" s="39"/>
      <c r="K469" s="39"/>
      <c r="L469" s="39"/>
      <c r="M469" s="39"/>
      <c r="N469" s="39"/>
      <c r="O469" s="39"/>
      <c r="P469" s="39"/>
    </row>
    <row r="470" spans="1:16" ht="12.75">
      <c r="A470" s="62">
        <v>3</v>
      </c>
      <c r="B470" s="37" t="s">
        <v>127</v>
      </c>
      <c r="C470" s="29" t="s">
        <v>130</v>
      </c>
      <c r="D470" s="39" t="s">
        <v>526</v>
      </c>
      <c r="E470" s="39">
        <v>20</v>
      </c>
      <c r="F470" s="40"/>
      <c r="G470" s="39"/>
      <c r="H470" s="39"/>
      <c r="I470" s="39"/>
      <c r="J470" s="39"/>
      <c r="K470" s="39"/>
      <c r="L470" s="39"/>
      <c r="M470" s="39"/>
      <c r="N470" s="39"/>
      <c r="O470" s="39"/>
      <c r="P470" s="39"/>
    </row>
    <row r="471" spans="1:16" ht="12.75">
      <c r="A471" s="38">
        <v>4</v>
      </c>
      <c r="B471" s="37" t="s">
        <v>127</v>
      </c>
      <c r="C471" s="29" t="s">
        <v>564</v>
      </c>
      <c r="D471" s="39" t="s">
        <v>526</v>
      </c>
      <c r="E471" s="39">
        <v>4</v>
      </c>
      <c r="F471" s="40"/>
      <c r="G471" s="39"/>
      <c r="H471" s="39"/>
      <c r="I471" s="39"/>
      <c r="J471" s="39"/>
      <c r="K471" s="39"/>
      <c r="L471" s="39"/>
      <c r="M471" s="39"/>
      <c r="N471" s="39"/>
      <c r="O471" s="39"/>
      <c r="P471" s="39"/>
    </row>
    <row r="472" spans="1:16" ht="12.75">
      <c r="A472" s="62">
        <v>5</v>
      </c>
      <c r="B472" s="37" t="s">
        <v>127</v>
      </c>
      <c r="C472" s="29" t="s">
        <v>130</v>
      </c>
      <c r="D472" s="39" t="s">
        <v>526</v>
      </c>
      <c r="E472" s="39">
        <v>4</v>
      </c>
      <c r="F472" s="40"/>
      <c r="G472" s="39"/>
      <c r="H472" s="39"/>
      <c r="I472" s="39"/>
      <c r="J472" s="39"/>
      <c r="K472" s="39"/>
      <c r="L472" s="39"/>
      <c r="M472" s="39"/>
      <c r="N472" s="39"/>
      <c r="O472" s="39"/>
      <c r="P472" s="39"/>
    </row>
    <row r="473" spans="1:16" s="41" customFormat="1" ht="12.75" customHeight="1">
      <c r="A473" s="376" t="s">
        <v>216</v>
      </c>
      <c r="B473" s="377"/>
      <c r="C473" s="377"/>
      <c r="D473" s="377"/>
      <c r="E473" s="377"/>
      <c r="F473" s="377"/>
      <c r="G473" s="377"/>
      <c r="H473" s="377"/>
      <c r="I473" s="377"/>
      <c r="J473" s="377"/>
      <c r="K473" s="377"/>
      <c r="L473" s="377"/>
      <c r="M473" s="377"/>
      <c r="N473" s="377"/>
      <c r="O473" s="377"/>
      <c r="P473" s="378"/>
    </row>
    <row r="474" spans="1:16" s="41" customFormat="1" ht="45">
      <c r="A474" s="38">
        <v>1</v>
      </c>
      <c r="B474" s="37" t="s">
        <v>131</v>
      </c>
      <c r="C474" s="29" t="s">
        <v>197</v>
      </c>
      <c r="D474" s="39" t="s">
        <v>524</v>
      </c>
      <c r="E474" s="39">
        <v>3</v>
      </c>
      <c r="F474" s="40"/>
      <c r="G474" s="39"/>
      <c r="H474" s="39"/>
      <c r="I474" s="39"/>
      <c r="J474" s="39"/>
      <c r="K474" s="39"/>
      <c r="L474" s="39"/>
      <c r="M474" s="39"/>
      <c r="N474" s="39"/>
      <c r="O474" s="39"/>
      <c r="P474" s="39"/>
    </row>
    <row r="475" spans="1:16" ht="12.75" customHeight="1">
      <c r="A475" s="38">
        <v>2</v>
      </c>
      <c r="B475" s="37" t="s">
        <v>131</v>
      </c>
      <c r="C475" s="28" t="s">
        <v>132</v>
      </c>
      <c r="D475" s="39" t="s">
        <v>526</v>
      </c>
      <c r="E475" s="39">
        <v>3</v>
      </c>
      <c r="F475" s="40"/>
      <c r="G475" s="39"/>
      <c r="H475" s="39"/>
      <c r="I475" s="39"/>
      <c r="J475" s="39"/>
      <c r="K475" s="39"/>
      <c r="L475" s="39"/>
      <c r="M475" s="39"/>
      <c r="N475" s="39"/>
      <c r="O475" s="39"/>
      <c r="P475" s="39"/>
    </row>
    <row r="476" spans="1:16" s="41" customFormat="1" ht="22.5">
      <c r="A476" s="38">
        <v>3</v>
      </c>
      <c r="B476" s="37" t="s">
        <v>131</v>
      </c>
      <c r="C476" s="28" t="s">
        <v>198</v>
      </c>
      <c r="D476" s="39" t="s">
        <v>524</v>
      </c>
      <c r="E476" s="39">
        <v>3</v>
      </c>
      <c r="F476" s="40"/>
      <c r="G476" s="39"/>
      <c r="H476" s="39"/>
      <c r="I476" s="39"/>
      <c r="J476" s="39"/>
      <c r="K476" s="39"/>
      <c r="L476" s="39"/>
      <c r="M476" s="39"/>
      <c r="N476" s="39"/>
      <c r="O476" s="39"/>
      <c r="P476" s="39"/>
    </row>
    <row r="477" spans="1:16" s="41" customFormat="1" ht="21" customHeight="1">
      <c r="A477" s="38">
        <v>4</v>
      </c>
      <c r="B477" s="37" t="s">
        <v>131</v>
      </c>
      <c r="C477" s="29" t="s">
        <v>199</v>
      </c>
      <c r="D477" s="39" t="s">
        <v>524</v>
      </c>
      <c r="E477" s="39">
        <v>3</v>
      </c>
      <c r="F477" s="40"/>
      <c r="G477" s="39"/>
      <c r="H477" s="39"/>
      <c r="I477" s="39"/>
      <c r="J477" s="39"/>
      <c r="K477" s="39"/>
      <c r="L477" s="39"/>
      <c r="M477" s="39"/>
      <c r="N477" s="39"/>
      <c r="O477" s="39"/>
      <c r="P477" s="39"/>
    </row>
    <row r="478" spans="1:16" s="41" customFormat="1" ht="22.5">
      <c r="A478" s="38">
        <v>5</v>
      </c>
      <c r="B478" s="37" t="s">
        <v>131</v>
      </c>
      <c r="C478" s="27" t="s">
        <v>200</v>
      </c>
      <c r="D478" s="39" t="s">
        <v>524</v>
      </c>
      <c r="E478" s="39">
        <v>3</v>
      </c>
      <c r="F478" s="40"/>
      <c r="G478" s="39"/>
      <c r="H478" s="39"/>
      <c r="I478" s="39"/>
      <c r="J478" s="39"/>
      <c r="K478" s="39"/>
      <c r="L478" s="39"/>
      <c r="M478" s="39"/>
      <c r="N478" s="39"/>
      <c r="O478" s="39"/>
      <c r="P478" s="39"/>
    </row>
    <row r="479" spans="1:16" s="41" customFormat="1" ht="22.5">
      <c r="A479" s="38">
        <v>6</v>
      </c>
      <c r="B479" s="37" t="s">
        <v>131</v>
      </c>
      <c r="C479" s="27" t="s">
        <v>201</v>
      </c>
      <c r="D479" s="39" t="s">
        <v>524</v>
      </c>
      <c r="E479" s="39">
        <v>3</v>
      </c>
      <c r="F479" s="40"/>
      <c r="G479" s="39"/>
      <c r="H479" s="39"/>
      <c r="I479" s="39"/>
      <c r="J479" s="39"/>
      <c r="K479" s="39"/>
      <c r="L479" s="39"/>
      <c r="M479" s="39"/>
      <c r="N479" s="39"/>
      <c r="O479" s="39"/>
      <c r="P479" s="39"/>
    </row>
    <row r="480" spans="1:16" s="41" customFormat="1" ht="33.75">
      <c r="A480" s="38">
        <v>7</v>
      </c>
      <c r="B480" s="37" t="s">
        <v>131</v>
      </c>
      <c r="C480" s="27" t="s">
        <v>202</v>
      </c>
      <c r="D480" s="39" t="s">
        <v>524</v>
      </c>
      <c r="E480" s="39">
        <v>3</v>
      </c>
      <c r="F480" s="40"/>
      <c r="G480" s="39"/>
      <c r="H480" s="39"/>
      <c r="I480" s="39"/>
      <c r="J480" s="39"/>
      <c r="K480" s="39"/>
      <c r="L480" s="39"/>
      <c r="M480" s="39"/>
      <c r="N480" s="39"/>
      <c r="O480" s="39"/>
      <c r="P480" s="39"/>
    </row>
    <row r="481" spans="1:16" s="41" customFormat="1" ht="11.25">
      <c r="A481" s="38">
        <v>8</v>
      </c>
      <c r="B481" s="37" t="s">
        <v>131</v>
      </c>
      <c r="C481" s="45" t="s">
        <v>133</v>
      </c>
      <c r="D481" s="39" t="s">
        <v>524</v>
      </c>
      <c r="E481" s="39">
        <v>3</v>
      </c>
      <c r="F481" s="108"/>
      <c r="G481" s="109"/>
      <c r="H481" s="109"/>
      <c r="I481" s="109"/>
      <c r="J481" s="109"/>
      <c r="K481" s="109"/>
      <c r="L481" s="109"/>
      <c r="M481" s="109"/>
      <c r="N481" s="109"/>
      <c r="O481" s="109"/>
      <c r="P481" s="109"/>
    </row>
    <row r="482" spans="1:16" s="41" customFormat="1" ht="22.5">
      <c r="A482" s="38">
        <v>9</v>
      </c>
      <c r="B482" s="37" t="s">
        <v>131</v>
      </c>
      <c r="C482" s="46" t="s">
        <v>203</v>
      </c>
      <c r="D482" s="39" t="s">
        <v>524</v>
      </c>
      <c r="E482" s="39">
        <v>3</v>
      </c>
      <c r="F482" s="108"/>
      <c r="G482" s="109"/>
      <c r="H482" s="109"/>
      <c r="I482" s="109"/>
      <c r="J482" s="109"/>
      <c r="K482" s="109"/>
      <c r="L482" s="109"/>
      <c r="M482" s="109"/>
      <c r="N482" s="109"/>
      <c r="O482" s="109"/>
      <c r="P482" s="109"/>
    </row>
    <row r="483" spans="1:16" s="41" customFormat="1" ht="11.25">
      <c r="A483" s="38">
        <v>10</v>
      </c>
      <c r="B483" s="37" t="s">
        <v>131</v>
      </c>
      <c r="C483" s="27" t="s">
        <v>217</v>
      </c>
      <c r="D483" s="39" t="s">
        <v>526</v>
      </c>
      <c r="E483" s="39">
        <v>3</v>
      </c>
      <c r="F483" s="40"/>
      <c r="G483" s="39"/>
      <c r="H483" s="39"/>
      <c r="I483" s="39"/>
      <c r="J483" s="39"/>
      <c r="K483" s="39"/>
      <c r="L483" s="39"/>
      <c r="M483" s="39"/>
      <c r="N483" s="39"/>
      <c r="O483" s="39"/>
      <c r="P483" s="39"/>
    </row>
    <row r="484" spans="1:16" s="41" customFormat="1" ht="12" customHeight="1">
      <c r="A484" s="376" t="s">
        <v>477</v>
      </c>
      <c r="B484" s="377"/>
      <c r="C484" s="377"/>
      <c r="D484" s="377"/>
      <c r="E484" s="377"/>
      <c r="F484" s="377"/>
      <c r="G484" s="377"/>
      <c r="H484" s="377"/>
      <c r="I484" s="377"/>
      <c r="J484" s="377"/>
      <c r="K484" s="377"/>
      <c r="L484" s="377"/>
      <c r="M484" s="377"/>
      <c r="N484" s="377"/>
      <c r="O484" s="377"/>
      <c r="P484" s="378"/>
    </row>
    <row r="485" spans="1:16" s="41" customFormat="1" ht="33.75">
      <c r="A485" s="38">
        <v>1</v>
      </c>
      <c r="B485" s="37" t="s">
        <v>134</v>
      </c>
      <c r="C485" s="27" t="s">
        <v>479</v>
      </c>
      <c r="D485" s="39" t="s">
        <v>524</v>
      </c>
      <c r="E485" s="39">
        <v>1</v>
      </c>
      <c r="F485" s="40"/>
      <c r="G485" s="39"/>
      <c r="H485" s="39"/>
      <c r="I485" s="39"/>
      <c r="J485" s="39"/>
      <c r="K485" s="39"/>
      <c r="L485" s="39"/>
      <c r="M485" s="39"/>
      <c r="N485" s="39"/>
      <c r="O485" s="39"/>
      <c r="P485" s="39"/>
    </row>
    <row r="486" spans="1:16" s="41" customFormat="1" ht="78.75">
      <c r="A486" s="38">
        <v>2</v>
      </c>
      <c r="B486" s="37" t="s">
        <v>134</v>
      </c>
      <c r="C486" s="183" t="s">
        <v>561</v>
      </c>
      <c r="D486" s="48" t="s">
        <v>524</v>
      </c>
      <c r="E486" s="48">
        <v>1</v>
      </c>
      <c r="F486" s="40"/>
      <c r="G486" s="39"/>
      <c r="H486" s="39"/>
      <c r="I486" s="39"/>
      <c r="J486" s="39"/>
      <c r="K486" s="39"/>
      <c r="L486" s="39"/>
      <c r="M486" s="39"/>
      <c r="N486" s="39"/>
      <c r="O486" s="39"/>
      <c r="P486" s="39"/>
    </row>
    <row r="487" spans="1:16" s="41" customFormat="1" ht="22.5">
      <c r="A487" s="38">
        <v>3</v>
      </c>
      <c r="B487" s="37" t="s">
        <v>134</v>
      </c>
      <c r="C487" s="183" t="s">
        <v>562</v>
      </c>
      <c r="D487" s="48" t="s">
        <v>524</v>
      </c>
      <c r="E487" s="48">
        <v>1</v>
      </c>
      <c r="F487" s="40"/>
      <c r="G487" s="39"/>
      <c r="H487" s="39"/>
      <c r="I487" s="39"/>
      <c r="J487" s="39"/>
      <c r="K487" s="39"/>
      <c r="L487" s="39"/>
      <c r="M487" s="39"/>
      <c r="N487" s="39"/>
      <c r="O487" s="39"/>
      <c r="P487" s="39"/>
    </row>
    <row r="488" spans="1:16" s="41" customFormat="1" ht="56.25">
      <c r="A488" s="38">
        <v>4</v>
      </c>
      <c r="B488" s="37" t="s">
        <v>134</v>
      </c>
      <c r="C488" s="183" t="s">
        <v>563</v>
      </c>
      <c r="D488" s="48" t="s">
        <v>524</v>
      </c>
      <c r="E488" s="48">
        <v>1</v>
      </c>
      <c r="F488" s="40"/>
      <c r="G488" s="39"/>
      <c r="H488" s="39"/>
      <c r="I488" s="39"/>
      <c r="J488" s="39"/>
      <c r="K488" s="39"/>
      <c r="L488" s="39"/>
      <c r="M488" s="39"/>
      <c r="N488" s="39"/>
      <c r="O488" s="39"/>
      <c r="P488" s="39"/>
    </row>
    <row r="489" spans="1:16" s="41" customFormat="1" ht="22.5">
      <c r="A489" s="38">
        <v>5</v>
      </c>
      <c r="B489" s="37" t="s">
        <v>134</v>
      </c>
      <c r="C489" s="27" t="s">
        <v>480</v>
      </c>
      <c r="D489" s="39" t="s">
        <v>524</v>
      </c>
      <c r="E489" s="39">
        <v>1</v>
      </c>
      <c r="F489" s="40"/>
      <c r="G489" s="39"/>
      <c r="H489" s="39"/>
      <c r="I489" s="39"/>
      <c r="J489" s="39"/>
      <c r="K489" s="39"/>
      <c r="L489" s="39"/>
      <c r="M489" s="39"/>
      <c r="N489" s="39"/>
      <c r="O489" s="39"/>
      <c r="P489" s="39"/>
    </row>
    <row r="490" spans="1:16" s="41" customFormat="1" ht="12" thickBot="1">
      <c r="A490" s="251"/>
      <c r="B490" s="273"/>
      <c r="C490" s="274"/>
      <c r="D490" s="257"/>
      <c r="E490" s="257"/>
      <c r="F490" s="256"/>
      <c r="G490" s="257"/>
      <c r="H490" s="257"/>
      <c r="I490" s="257"/>
      <c r="J490" s="257"/>
      <c r="K490" s="257"/>
      <c r="L490" s="257"/>
      <c r="M490" s="257"/>
      <c r="N490" s="257"/>
      <c r="O490" s="257"/>
      <c r="P490" s="257"/>
    </row>
    <row r="491" spans="1:16" s="278" customFormat="1" ht="18.75" customHeight="1" thickTop="1">
      <c r="A491" s="373" t="s">
        <v>676</v>
      </c>
      <c r="B491" s="374"/>
      <c r="C491" s="374"/>
      <c r="D491" s="374"/>
      <c r="E491" s="374"/>
      <c r="F491" s="374"/>
      <c r="G491" s="374"/>
      <c r="H491" s="374"/>
      <c r="I491" s="374"/>
      <c r="J491" s="375"/>
      <c r="K491" s="275"/>
      <c r="L491" s="276"/>
      <c r="M491" s="277"/>
      <c r="N491" s="277"/>
      <c r="O491" s="277"/>
      <c r="P491" s="277"/>
    </row>
    <row r="492" spans="1:16" s="41" customFormat="1" ht="12.75">
      <c r="A492" s="153"/>
      <c r="B492" s="153"/>
      <c r="C492" s="153"/>
      <c r="D492" s="154"/>
      <c r="E492" s="154"/>
      <c r="F492" s="153"/>
      <c r="G492" s="153"/>
      <c r="H492" s="153"/>
      <c r="I492" s="153"/>
      <c r="J492" s="153"/>
      <c r="K492" s="153"/>
      <c r="L492" s="153"/>
      <c r="M492" s="155"/>
      <c r="N492" s="155"/>
      <c r="O492" s="155"/>
      <c r="P492" s="155"/>
    </row>
    <row r="493" spans="1:16" ht="12.75" customHeight="1">
      <c r="A493" s="31"/>
      <c r="B493" s="43"/>
      <c r="C493" s="30" t="s">
        <v>509</v>
      </c>
      <c r="D493" s="348" t="s">
        <v>510</v>
      </c>
      <c r="E493" s="348"/>
      <c r="F493" s="348"/>
      <c r="G493" s="348"/>
      <c r="H493" s="348"/>
      <c r="I493" s="348"/>
      <c r="J493" s="348"/>
      <c r="K493" s="348"/>
      <c r="L493" s="348"/>
      <c r="M493" s="43"/>
      <c r="N493" s="349"/>
      <c r="O493" s="349"/>
      <c r="P493" s="349"/>
    </row>
    <row r="494" spans="1:16" s="41" customFormat="1" ht="11.25">
      <c r="A494" s="31"/>
      <c r="B494" s="43"/>
      <c r="C494" s="30"/>
      <c r="D494" s="348" t="s">
        <v>511</v>
      </c>
      <c r="E494" s="348"/>
      <c r="F494" s="348"/>
      <c r="G494" s="348"/>
      <c r="H494" s="348"/>
      <c r="I494" s="348"/>
      <c r="J494" s="348"/>
      <c r="K494" s="348"/>
      <c r="L494" s="348"/>
      <c r="M494" s="43"/>
      <c r="N494" s="348"/>
      <c r="O494" s="348"/>
      <c r="P494" s="348"/>
    </row>
    <row r="495" spans="1:16" s="41" customFormat="1" ht="11.25">
      <c r="A495" s="31"/>
      <c r="B495" s="43"/>
      <c r="C495" s="30"/>
      <c r="D495" s="43"/>
      <c r="E495" s="43"/>
      <c r="F495" s="43"/>
      <c r="G495" s="43"/>
      <c r="H495" s="43"/>
      <c r="I495" s="43"/>
      <c r="J495" s="43"/>
      <c r="K495" s="43"/>
      <c r="L495" s="43"/>
      <c r="M495" s="43"/>
      <c r="N495" s="43"/>
      <c r="O495" s="43"/>
      <c r="P495" s="43"/>
    </row>
    <row r="496" spans="1:16" s="41" customFormat="1" ht="11.25">
      <c r="A496" s="31"/>
      <c r="B496" s="43"/>
      <c r="C496" s="30"/>
      <c r="D496" s="43"/>
      <c r="E496" s="43"/>
      <c r="F496" s="43"/>
      <c r="G496" s="43"/>
      <c r="H496" s="43"/>
      <c r="I496" s="43"/>
      <c r="J496" s="43"/>
      <c r="K496" s="43"/>
      <c r="L496" s="43"/>
      <c r="M496" s="43"/>
      <c r="N496" s="43"/>
      <c r="O496" s="43"/>
      <c r="P496" s="43"/>
    </row>
    <row r="497" spans="1:16" s="41" customFormat="1" ht="11.25">
      <c r="A497" s="31"/>
      <c r="B497" s="43"/>
      <c r="C497" s="30" t="s">
        <v>519</v>
      </c>
      <c r="D497" s="348" t="s">
        <v>510</v>
      </c>
      <c r="E497" s="348"/>
      <c r="F497" s="348"/>
      <c r="G497" s="348"/>
      <c r="H497" s="348"/>
      <c r="I497" s="348"/>
      <c r="J497" s="348"/>
      <c r="K497" s="348"/>
      <c r="L497" s="348"/>
      <c r="M497" s="43"/>
      <c r="N497" s="349"/>
      <c r="O497" s="349"/>
      <c r="P497" s="349"/>
    </row>
    <row r="498" spans="1:16" s="41" customFormat="1" ht="11.25">
      <c r="A498" s="31"/>
      <c r="B498" s="43"/>
      <c r="C498" s="30"/>
      <c r="D498" s="348" t="s">
        <v>511</v>
      </c>
      <c r="E498" s="348"/>
      <c r="F498" s="348"/>
      <c r="G498" s="348"/>
      <c r="H498" s="348"/>
      <c r="I498" s="348"/>
      <c r="J498" s="348"/>
      <c r="K498" s="348"/>
      <c r="L498" s="348"/>
      <c r="M498" s="43"/>
      <c r="N498" s="348"/>
      <c r="O498" s="348"/>
      <c r="P498" s="348"/>
    </row>
    <row r="503" ht="12.75">
      <c r="B503" s="34" t="s">
        <v>455</v>
      </c>
    </row>
    <row r="562" ht="12.75">
      <c r="B562" s="34" t="s">
        <v>455</v>
      </c>
    </row>
  </sheetData>
  <sheetProtection/>
  <mergeCells count="77">
    <mergeCell ref="A1:P1"/>
    <mergeCell ref="C7:O7"/>
    <mergeCell ref="A8:K8"/>
    <mergeCell ref="A9:F9"/>
    <mergeCell ref="A12:A13"/>
    <mergeCell ref="B12:B13"/>
    <mergeCell ref="C12:C13"/>
    <mergeCell ref="D12:D13"/>
    <mergeCell ref="E12:E13"/>
    <mergeCell ref="F12:K12"/>
    <mergeCell ref="A14:P14"/>
    <mergeCell ref="A15:P15"/>
    <mergeCell ref="A32:P32"/>
    <mergeCell ref="A35:P35"/>
    <mergeCell ref="A36:P36"/>
    <mergeCell ref="L12:P12"/>
    <mergeCell ref="A53:P53"/>
    <mergeCell ref="A71:P71"/>
    <mergeCell ref="A89:P89"/>
    <mergeCell ref="A107:P107"/>
    <mergeCell ref="A125:P125"/>
    <mergeCell ref="A141:P141"/>
    <mergeCell ref="A156:P156"/>
    <mergeCell ref="A349:P349"/>
    <mergeCell ref="A171:P171"/>
    <mergeCell ref="A186:P186"/>
    <mergeCell ref="A202:P202"/>
    <mergeCell ref="A217:P217"/>
    <mergeCell ref="A232:P232"/>
    <mergeCell ref="A256:P256"/>
    <mergeCell ref="A388:P388"/>
    <mergeCell ref="A398:P398"/>
    <mergeCell ref="A453:P453"/>
    <mergeCell ref="A462:P462"/>
    <mergeCell ref="A279:P279"/>
    <mergeCell ref="A302:P302"/>
    <mergeCell ref="A319:P319"/>
    <mergeCell ref="A334:P334"/>
    <mergeCell ref="A372:P372"/>
    <mergeCell ref="A386:P386"/>
    <mergeCell ref="N497:P497"/>
    <mergeCell ref="D493:F493"/>
    <mergeCell ref="G493:L493"/>
    <mergeCell ref="N493:P493"/>
    <mergeCell ref="A467:P467"/>
    <mergeCell ref="A473:P473"/>
    <mergeCell ref="A484:P484"/>
    <mergeCell ref="C6:O6"/>
    <mergeCell ref="A7:B7"/>
    <mergeCell ref="D498:F498"/>
    <mergeCell ref="G498:L498"/>
    <mergeCell ref="N498:P498"/>
    <mergeCell ref="D494:F494"/>
    <mergeCell ref="G494:L494"/>
    <mergeCell ref="N494:P494"/>
    <mergeCell ref="D497:F497"/>
    <mergeCell ref="G497:L497"/>
    <mergeCell ref="L10:M10"/>
    <mergeCell ref="N10:O10"/>
    <mergeCell ref="A491:J491"/>
    <mergeCell ref="A3:B3"/>
    <mergeCell ref="C3:O3"/>
    <mergeCell ref="A4:B4"/>
    <mergeCell ref="C4:O4"/>
    <mergeCell ref="A5:B5"/>
    <mergeCell ref="C5:O5"/>
    <mergeCell ref="A6:B6"/>
    <mergeCell ref="A11:E11"/>
    <mergeCell ref="H11:I11"/>
    <mergeCell ref="M11:N11"/>
    <mergeCell ref="A2:P2"/>
    <mergeCell ref="G9:H9"/>
    <mergeCell ref="I9:J9"/>
    <mergeCell ref="L9:M9"/>
    <mergeCell ref="N9:O9"/>
    <mergeCell ref="G10:H10"/>
    <mergeCell ref="I10:J10"/>
  </mergeCells>
  <printOptions horizontalCentered="1"/>
  <pageMargins left="0" right="0" top="0.7480314960629921" bottom="0.3937007874015748"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27"/>
  </sheetPr>
  <dimension ref="A1:P132"/>
  <sheetViews>
    <sheetView view="pageBreakPreview" zoomScaleSheetLayoutView="100" zoomScalePageLayoutView="0" workbookViewId="0" topLeftCell="A19">
      <selection activeCell="A45" sqref="A45:J45"/>
    </sheetView>
  </sheetViews>
  <sheetFormatPr defaultColWidth="9.28125" defaultRowHeight="12.75"/>
  <cols>
    <col min="1" max="1" width="3.421875" style="35" customWidth="1"/>
    <col min="2" max="2" width="7.7109375" style="34" customWidth="1"/>
    <col min="3" max="3" width="38.00390625" style="33" customWidth="1"/>
    <col min="4" max="4" width="3.7109375" style="32" customWidth="1"/>
    <col min="5" max="5" width="6.00390625" style="32" customWidth="1"/>
    <col min="6" max="6" width="5.28125" style="34" customWidth="1"/>
    <col min="7" max="7" width="5.421875" style="34" customWidth="1"/>
    <col min="8" max="8" width="7.28125" style="34" customWidth="1"/>
    <col min="9" max="9" width="7.57421875" style="34" customWidth="1"/>
    <col min="10" max="10" width="6.28125" style="34" customWidth="1"/>
    <col min="11" max="11" width="9.00390625" style="34" customWidth="1"/>
    <col min="12" max="12" width="11.28125" style="34" customWidth="1"/>
    <col min="13" max="13" width="10.28125" style="34" customWidth="1"/>
    <col min="14" max="14" width="11.57421875" style="34" customWidth="1"/>
    <col min="15" max="15" width="9.421875" style="34" customWidth="1"/>
    <col min="16" max="16" width="11.421875" style="34" customWidth="1"/>
    <col min="17" max="16384" width="9.28125" style="42" customWidth="1"/>
  </cols>
  <sheetData>
    <row r="1" spans="1:16" s="41" customFormat="1" ht="13.5" customHeight="1">
      <c r="A1" s="362" t="s">
        <v>653</v>
      </c>
      <c r="B1" s="362"/>
      <c r="C1" s="363"/>
      <c r="D1" s="362"/>
      <c r="E1" s="362"/>
      <c r="F1" s="362"/>
      <c r="G1" s="362"/>
      <c r="H1" s="362"/>
      <c r="I1" s="362"/>
      <c r="J1" s="362"/>
      <c r="K1" s="362"/>
      <c r="L1" s="362"/>
      <c r="M1" s="362"/>
      <c r="N1" s="362"/>
      <c r="O1" s="362"/>
      <c r="P1" s="362"/>
    </row>
    <row r="2" spans="1:16" s="41" customFormat="1" ht="13.5" customHeight="1">
      <c r="A2" s="341" t="s">
        <v>663</v>
      </c>
      <c r="B2" s="341"/>
      <c r="C2" s="341"/>
      <c r="D2" s="341"/>
      <c r="E2" s="341"/>
      <c r="F2" s="341"/>
      <c r="G2" s="341"/>
      <c r="H2" s="341"/>
      <c r="I2" s="341"/>
      <c r="J2" s="341"/>
      <c r="K2" s="341"/>
      <c r="L2" s="341"/>
      <c r="M2" s="341"/>
      <c r="N2" s="341"/>
      <c r="O2" s="341"/>
      <c r="P2" s="341"/>
    </row>
    <row r="3" spans="1:15" s="239" customFormat="1" ht="15.75" customHeight="1">
      <c r="A3" s="340" t="s">
        <v>621</v>
      </c>
      <c r="B3" s="340"/>
      <c r="C3" s="317" t="s">
        <v>638</v>
      </c>
      <c r="D3" s="317"/>
      <c r="E3" s="317"/>
      <c r="F3" s="317"/>
      <c r="G3" s="317"/>
      <c r="H3" s="317"/>
      <c r="I3" s="317"/>
      <c r="J3" s="317"/>
      <c r="K3" s="317"/>
      <c r="L3" s="317"/>
      <c r="M3" s="317"/>
      <c r="N3" s="317"/>
      <c r="O3" s="317"/>
    </row>
    <row r="4" spans="1:15" s="239" customFormat="1" ht="15.75" customHeight="1">
      <c r="A4" s="364"/>
      <c r="B4" s="364"/>
      <c r="C4" s="317" t="s">
        <v>622</v>
      </c>
      <c r="D4" s="317"/>
      <c r="E4" s="317"/>
      <c r="F4" s="317"/>
      <c r="G4" s="317"/>
      <c r="H4" s="317"/>
      <c r="I4" s="317"/>
      <c r="J4" s="317"/>
      <c r="K4" s="317"/>
      <c r="L4" s="317"/>
      <c r="M4" s="317"/>
      <c r="N4" s="317"/>
      <c r="O4" s="317"/>
    </row>
    <row r="5" spans="1:15" s="239" customFormat="1" ht="15.75" customHeight="1">
      <c r="A5" s="340" t="s">
        <v>623</v>
      </c>
      <c r="B5" s="340"/>
      <c r="C5" s="317" t="s">
        <v>639</v>
      </c>
      <c r="D5" s="317"/>
      <c r="E5" s="317"/>
      <c r="F5" s="317"/>
      <c r="G5" s="317"/>
      <c r="H5" s="317"/>
      <c r="I5" s="317"/>
      <c r="J5" s="317"/>
      <c r="K5" s="317"/>
      <c r="L5" s="317"/>
      <c r="M5" s="317"/>
      <c r="N5" s="317"/>
      <c r="O5" s="317"/>
    </row>
    <row r="6" spans="1:15" s="239" customFormat="1" ht="15.75" customHeight="1">
      <c r="A6" s="340" t="s">
        <v>624</v>
      </c>
      <c r="B6" s="340"/>
      <c r="C6" s="317" t="s">
        <v>625</v>
      </c>
      <c r="D6" s="317"/>
      <c r="E6" s="317"/>
      <c r="F6" s="317"/>
      <c r="G6" s="317"/>
      <c r="H6" s="317"/>
      <c r="I6" s="317"/>
      <c r="J6" s="317"/>
      <c r="K6" s="317"/>
      <c r="L6" s="317"/>
      <c r="M6" s="317"/>
      <c r="N6" s="317"/>
      <c r="O6" s="317"/>
    </row>
    <row r="7" spans="1:15" s="240" customFormat="1" ht="15.75" customHeight="1">
      <c r="A7" s="345" t="s">
        <v>626</v>
      </c>
      <c r="B7" s="345"/>
      <c r="C7" s="317" t="s">
        <v>674</v>
      </c>
      <c r="D7" s="317"/>
      <c r="E7" s="317"/>
      <c r="F7" s="317"/>
      <c r="G7" s="317"/>
      <c r="H7" s="317"/>
      <c r="I7" s="317"/>
      <c r="J7" s="317"/>
      <c r="K7" s="317"/>
      <c r="L7" s="317"/>
      <c r="M7" s="317"/>
      <c r="N7" s="317"/>
      <c r="O7" s="317"/>
    </row>
    <row r="8" spans="1:16" s="240" customFormat="1" ht="12.75">
      <c r="A8" s="346"/>
      <c r="B8" s="346"/>
      <c r="C8" s="346"/>
      <c r="D8" s="346"/>
      <c r="E8" s="346"/>
      <c r="F8" s="346"/>
      <c r="G8" s="338"/>
      <c r="H8" s="338"/>
      <c r="I8" s="338"/>
      <c r="J8" s="338"/>
      <c r="K8" s="242"/>
      <c r="L8" s="339" t="s">
        <v>514</v>
      </c>
      <c r="M8" s="339"/>
      <c r="N8" s="339">
        <f>P425</f>
        <v>0</v>
      </c>
      <c r="O8" s="339"/>
      <c r="P8" s="245" t="s">
        <v>627</v>
      </c>
    </row>
    <row r="9" spans="1:16" s="240" customFormat="1" ht="12.75">
      <c r="A9" s="243"/>
      <c r="B9" s="243"/>
      <c r="C9" s="243"/>
      <c r="D9" s="243"/>
      <c r="E9" s="243"/>
      <c r="F9" s="244"/>
      <c r="G9" s="338"/>
      <c r="H9" s="338"/>
      <c r="I9" s="338"/>
      <c r="J9" s="338"/>
      <c r="K9" s="242"/>
      <c r="L9" s="339" t="s">
        <v>515</v>
      </c>
      <c r="M9" s="339"/>
      <c r="N9" s="339">
        <f>L423</f>
        <v>0</v>
      </c>
      <c r="O9" s="339"/>
      <c r="P9" s="245" t="s">
        <v>628</v>
      </c>
    </row>
    <row r="10" spans="1:16" s="240" customFormat="1" ht="14.25">
      <c r="A10" s="346"/>
      <c r="B10" s="346"/>
      <c r="C10" s="346"/>
      <c r="D10" s="346"/>
      <c r="E10" s="346"/>
      <c r="F10" s="244"/>
      <c r="G10" s="243"/>
      <c r="H10" s="347"/>
      <c r="I10" s="347"/>
      <c r="J10" s="241"/>
      <c r="K10" s="241"/>
      <c r="L10" s="243"/>
      <c r="M10" s="347" t="s">
        <v>513</v>
      </c>
      <c r="N10" s="347"/>
      <c r="O10" s="241"/>
      <c r="P10" s="243"/>
    </row>
    <row r="11" spans="1:16" s="263" customFormat="1" ht="18" customHeight="1">
      <c r="A11" s="369" t="s">
        <v>497</v>
      </c>
      <c r="B11" s="369" t="s">
        <v>498</v>
      </c>
      <c r="C11" s="370" t="s">
        <v>646</v>
      </c>
      <c r="D11" s="371" t="s">
        <v>499</v>
      </c>
      <c r="E11" s="371" t="s">
        <v>500</v>
      </c>
      <c r="F11" s="372" t="s">
        <v>501</v>
      </c>
      <c r="G11" s="372"/>
      <c r="H11" s="372"/>
      <c r="I11" s="372"/>
      <c r="J11" s="372"/>
      <c r="K11" s="372"/>
      <c r="L11" s="370" t="s">
        <v>502</v>
      </c>
      <c r="M11" s="370"/>
      <c r="N11" s="370"/>
      <c r="O11" s="370"/>
      <c r="P11" s="370"/>
    </row>
    <row r="12" spans="1:16" s="264" customFormat="1" ht="81.75" customHeight="1">
      <c r="A12" s="369"/>
      <c r="B12" s="369"/>
      <c r="C12" s="370"/>
      <c r="D12" s="371"/>
      <c r="E12" s="371"/>
      <c r="F12" s="272" t="s">
        <v>503</v>
      </c>
      <c r="G12" s="272" t="s">
        <v>140</v>
      </c>
      <c r="H12" s="272" t="s">
        <v>533</v>
      </c>
      <c r="I12" s="272" t="s">
        <v>534</v>
      </c>
      <c r="J12" s="272" t="s">
        <v>649</v>
      </c>
      <c r="K12" s="272" t="s">
        <v>536</v>
      </c>
      <c r="L12" s="272" t="s">
        <v>504</v>
      </c>
      <c r="M12" s="272" t="s">
        <v>533</v>
      </c>
      <c r="N12" s="272" t="s">
        <v>649</v>
      </c>
      <c r="O12" s="272" t="s">
        <v>535</v>
      </c>
      <c r="P12" s="272" t="s">
        <v>537</v>
      </c>
    </row>
    <row r="13" spans="1:16" ht="12.75">
      <c r="A13" s="350"/>
      <c r="B13" s="350"/>
      <c r="C13" s="350"/>
      <c r="D13" s="350"/>
      <c r="E13" s="350"/>
      <c r="F13" s="350"/>
      <c r="G13" s="350"/>
      <c r="H13" s="350"/>
      <c r="I13" s="350"/>
      <c r="J13" s="350"/>
      <c r="K13" s="350"/>
      <c r="L13" s="350"/>
      <c r="M13" s="350"/>
      <c r="N13" s="350"/>
      <c r="O13" s="350"/>
      <c r="P13" s="350"/>
    </row>
    <row r="14" spans="1:16" ht="13.5" customHeight="1">
      <c r="A14" s="389" t="s">
        <v>280</v>
      </c>
      <c r="B14" s="389"/>
      <c r="C14" s="389"/>
      <c r="D14" s="389"/>
      <c r="E14" s="389"/>
      <c r="F14" s="389"/>
      <c r="G14" s="389"/>
      <c r="H14" s="389"/>
      <c r="I14" s="389"/>
      <c r="J14" s="389"/>
      <c r="K14" s="389"/>
      <c r="L14" s="389"/>
      <c r="M14" s="389"/>
      <c r="N14" s="389"/>
      <c r="O14" s="389"/>
      <c r="P14" s="389"/>
    </row>
    <row r="15" spans="1:16" s="41" customFormat="1" ht="45">
      <c r="A15" s="72">
        <v>1</v>
      </c>
      <c r="B15" s="73" t="s">
        <v>522</v>
      </c>
      <c r="C15" s="223" t="s">
        <v>281</v>
      </c>
      <c r="D15" s="224" t="s">
        <v>560</v>
      </c>
      <c r="E15" s="225">
        <v>10</v>
      </c>
      <c r="F15" s="100"/>
      <c r="G15" s="99"/>
      <c r="H15" s="99"/>
      <c r="I15" s="99"/>
      <c r="J15" s="99"/>
      <c r="K15" s="99"/>
      <c r="L15" s="99"/>
      <c r="M15" s="99"/>
      <c r="N15" s="99"/>
      <c r="O15" s="99"/>
      <c r="P15" s="99"/>
    </row>
    <row r="16" spans="1:16" s="41" customFormat="1" ht="33.75">
      <c r="A16" s="72">
        <v>2</v>
      </c>
      <c r="B16" s="73" t="s">
        <v>522</v>
      </c>
      <c r="C16" s="223" t="s">
        <v>282</v>
      </c>
      <c r="D16" s="224" t="s">
        <v>560</v>
      </c>
      <c r="E16" s="225">
        <f>E15*1.05</f>
        <v>10.5</v>
      </c>
      <c r="F16" s="100"/>
      <c r="G16" s="99"/>
      <c r="H16" s="99"/>
      <c r="I16" s="99"/>
      <c r="J16" s="99"/>
      <c r="K16" s="99"/>
      <c r="L16" s="99"/>
      <c r="M16" s="99"/>
      <c r="N16" s="99"/>
      <c r="O16" s="99"/>
      <c r="P16" s="99"/>
    </row>
    <row r="17" spans="1:16" s="41" customFormat="1" ht="22.5">
      <c r="A17" s="72">
        <v>3</v>
      </c>
      <c r="B17" s="73" t="s">
        <v>522</v>
      </c>
      <c r="C17" s="223" t="s">
        <v>283</v>
      </c>
      <c r="D17" s="224" t="s">
        <v>125</v>
      </c>
      <c r="E17" s="226">
        <v>1</v>
      </c>
      <c r="F17" s="100"/>
      <c r="G17" s="99"/>
      <c r="H17" s="99"/>
      <c r="I17" s="99"/>
      <c r="J17" s="99"/>
      <c r="K17" s="99"/>
      <c r="L17" s="99"/>
      <c r="M17" s="99"/>
      <c r="N17" s="99"/>
      <c r="O17" s="99"/>
      <c r="P17" s="99"/>
    </row>
    <row r="18" spans="1:16" s="41" customFormat="1" ht="22.5">
      <c r="A18" s="72">
        <v>4</v>
      </c>
      <c r="B18" s="73" t="s">
        <v>522</v>
      </c>
      <c r="C18" s="223" t="s">
        <v>284</v>
      </c>
      <c r="D18" s="196" t="s">
        <v>333</v>
      </c>
      <c r="E18" s="197">
        <v>1</v>
      </c>
      <c r="F18" s="100"/>
      <c r="G18" s="99"/>
      <c r="H18" s="99"/>
      <c r="I18" s="48"/>
      <c r="J18" s="48"/>
      <c r="K18" s="48"/>
      <c r="L18" s="48"/>
      <c r="M18" s="48"/>
      <c r="N18" s="48"/>
      <c r="O18" s="48"/>
      <c r="P18" s="48"/>
    </row>
    <row r="19" spans="1:16" s="41" customFormat="1" ht="11.25">
      <c r="A19" s="72">
        <v>5</v>
      </c>
      <c r="B19" s="73" t="s">
        <v>522</v>
      </c>
      <c r="C19" s="201" t="s">
        <v>285</v>
      </c>
      <c r="D19" s="196" t="s">
        <v>333</v>
      </c>
      <c r="E19" s="197">
        <v>1</v>
      </c>
      <c r="F19" s="100"/>
      <c r="G19" s="99"/>
      <c r="H19" s="99"/>
      <c r="I19" s="99"/>
      <c r="J19" s="99"/>
      <c r="K19" s="99"/>
      <c r="L19" s="99"/>
      <c r="M19" s="99"/>
      <c r="N19" s="99"/>
      <c r="O19" s="99"/>
      <c r="P19" s="99"/>
    </row>
    <row r="20" spans="1:16" s="41" customFormat="1" ht="11.25">
      <c r="A20" s="72">
        <v>6</v>
      </c>
      <c r="B20" s="73" t="s">
        <v>522</v>
      </c>
      <c r="C20" s="201" t="s">
        <v>286</v>
      </c>
      <c r="D20" s="196" t="s">
        <v>333</v>
      </c>
      <c r="E20" s="197">
        <v>1</v>
      </c>
      <c r="F20" s="100"/>
      <c r="G20" s="99"/>
      <c r="H20" s="99"/>
      <c r="I20" s="99"/>
      <c r="J20" s="99"/>
      <c r="K20" s="99"/>
      <c r="L20" s="99"/>
      <c r="M20" s="99"/>
      <c r="N20" s="99"/>
      <c r="O20" s="99"/>
      <c r="P20" s="99"/>
    </row>
    <row r="21" spans="1:16" s="41" customFormat="1" ht="11.25">
      <c r="A21" s="72">
        <v>7</v>
      </c>
      <c r="B21" s="73" t="s">
        <v>522</v>
      </c>
      <c r="C21" s="201" t="s">
        <v>287</v>
      </c>
      <c r="D21" s="196" t="s">
        <v>333</v>
      </c>
      <c r="E21" s="197">
        <v>1</v>
      </c>
      <c r="F21" s="100"/>
      <c r="G21" s="99"/>
      <c r="H21" s="99"/>
      <c r="I21" s="99"/>
      <c r="J21" s="99"/>
      <c r="K21" s="99"/>
      <c r="L21" s="99"/>
      <c r="M21" s="99"/>
      <c r="N21" s="99"/>
      <c r="O21" s="99"/>
      <c r="P21" s="99"/>
    </row>
    <row r="22" spans="1:16" s="41" customFormat="1" ht="11.25">
      <c r="A22" s="72">
        <v>8</v>
      </c>
      <c r="B22" s="73" t="s">
        <v>522</v>
      </c>
      <c r="C22" s="201" t="s">
        <v>288</v>
      </c>
      <c r="D22" s="196" t="s">
        <v>333</v>
      </c>
      <c r="E22" s="197">
        <v>1</v>
      </c>
      <c r="F22" s="100"/>
      <c r="G22" s="99"/>
      <c r="H22" s="99"/>
      <c r="I22" s="99"/>
      <c r="J22" s="99"/>
      <c r="K22" s="99"/>
      <c r="L22" s="99"/>
      <c r="M22" s="99"/>
      <c r="N22" s="99"/>
      <c r="O22" s="99"/>
      <c r="P22" s="99"/>
    </row>
    <row r="23" spans="1:16" s="41" customFormat="1" ht="12">
      <c r="A23" s="389" t="s">
        <v>332</v>
      </c>
      <c r="B23" s="389"/>
      <c r="C23" s="389"/>
      <c r="D23" s="389"/>
      <c r="E23" s="389"/>
      <c r="F23" s="389"/>
      <c r="G23" s="389"/>
      <c r="H23" s="389"/>
      <c r="I23" s="389"/>
      <c r="J23" s="389"/>
      <c r="K23" s="389"/>
      <c r="L23" s="389"/>
      <c r="M23" s="389"/>
      <c r="N23" s="389"/>
      <c r="O23" s="389"/>
      <c r="P23" s="389"/>
    </row>
    <row r="24" spans="1:16" s="41" customFormat="1" ht="45">
      <c r="A24" s="72">
        <v>1</v>
      </c>
      <c r="B24" s="73" t="s">
        <v>522</v>
      </c>
      <c r="C24" s="223" t="s">
        <v>281</v>
      </c>
      <c r="D24" s="224" t="s">
        <v>560</v>
      </c>
      <c r="E24" s="225">
        <v>10</v>
      </c>
      <c r="F24" s="100"/>
      <c r="G24" s="99"/>
      <c r="H24" s="99"/>
      <c r="I24" s="99"/>
      <c r="J24" s="99"/>
      <c r="K24" s="99"/>
      <c r="L24" s="99"/>
      <c r="M24" s="99"/>
      <c r="N24" s="99"/>
      <c r="O24" s="99"/>
      <c r="P24" s="99"/>
    </row>
    <row r="25" spans="1:16" s="41" customFormat="1" ht="33.75">
      <c r="A25" s="72">
        <v>2</v>
      </c>
      <c r="B25" s="73" t="s">
        <v>522</v>
      </c>
      <c r="C25" s="201" t="s">
        <v>289</v>
      </c>
      <c r="D25" s="196" t="s">
        <v>560</v>
      </c>
      <c r="E25" s="202">
        <f>1.05*E24</f>
        <v>10.5</v>
      </c>
      <c r="F25" s="100"/>
      <c r="G25" s="99"/>
      <c r="H25" s="99"/>
      <c r="I25" s="99"/>
      <c r="J25" s="99"/>
      <c r="K25" s="99"/>
      <c r="L25" s="99"/>
      <c r="M25" s="99"/>
      <c r="N25" s="99"/>
      <c r="O25" s="99"/>
      <c r="P25" s="99"/>
    </row>
    <row r="26" spans="1:16" s="41" customFormat="1" ht="22.5">
      <c r="A26" s="72">
        <v>3</v>
      </c>
      <c r="B26" s="73" t="s">
        <v>522</v>
      </c>
      <c r="C26" s="223" t="s">
        <v>283</v>
      </c>
      <c r="D26" s="224" t="s">
        <v>125</v>
      </c>
      <c r="E26" s="226">
        <v>1</v>
      </c>
      <c r="F26" s="100"/>
      <c r="G26" s="99"/>
      <c r="H26" s="99"/>
      <c r="I26" s="99"/>
      <c r="J26" s="99"/>
      <c r="K26" s="99"/>
      <c r="L26" s="99"/>
      <c r="M26" s="99"/>
      <c r="N26" s="99"/>
      <c r="O26" s="99"/>
      <c r="P26" s="99"/>
    </row>
    <row r="27" spans="1:16" s="41" customFormat="1" ht="22.5">
      <c r="A27" s="72">
        <v>4</v>
      </c>
      <c r="B27" s="73" t="s">
        <v>522</v>
      </c>
      <c r="C27" s="223" t="s">
        <v>284</v>
      </c>
      <c r="D27" s="196" t="s">
        <v>333</v>
      </c>
      <c r="E27" s="197">
        <v>1</v>
      </c>
      <c r="F27" s="100"/>
      <c r="G27" s="99"/>
      <c r="H27" s="99"/>
      <c r="I27" s="48"/>
      <c r="J27" s="48"/>
      <c r="K27" s="48"/>
      <c r="L27" s="48"/>
      <c r="M27" s="48"/>
      <c r="N27" s="48"/>
      <c r="O27" s="48"/>
      <c r="P27" s="48"/>
    </row>
    <row r="28" spans="1:16" s="41" customFormat="1" ht="11.25">
      <c r="A28" s="72">
        <v>5</v>
      </c>
      <c r="B28" s="73" t="s">
        <v>522</v>
      </c>
      <c r="C28" s="201" t="s">
        <v>285</v>
      </c>
      <c r="D28" s="196" t="s">
        <v>333</v>
      </c>
      <c r="E28" s="197">
        <v>1</v>
      </c>
      <c r="F28" s="100"/>
      <c r="G28" s="99"/>
      <c r="H28" s="99"/>
      <c r="I28" s="99"/>
      <c r="J28" s="99"/>
      <c r="K28" s="99"/>
      <c r="L28" s="99"/>
      <c r="M28" s="99"/>
      <c r="N28" s="99"/>
      <c r="O28" s="99"/>
      <c r="P28" s="99"/>
    </row>
    <row r="29" spans="1:16" s="41" customFormat="1" ht="11.25">
      <c r="A29" s="72">
        <v>6</v>
      </c>
      <c r="B29" s="73" t="s">
        <v>522</v>
      </c>
      <c r="C29" s="201" t="s">
        <v>286</v>
      </c>
      <c r="D29" s="196" t="s">
        <v>333</v>
      </c>
      <c r="E29" s="197">
        <v>1</v>
      </c>
      <c r="F29" s="100"/>
      <c r="G29" s="99"/>
      <c r="H29" s="99"/>
      <c r="I29" s="99"/>
      <c r="J29" s="99"/>
      <c r="K29" s="99"/>
      <c r="L29" s="99"/>
      <c r="M29" s="99"/>
      <c r="N29" s="99"/>
      <c r="O29" s="99"/>
      <c r="P29" s="99"/>
    </row>
    <row r="30" spans="1:16" s="41" customFormat="1" ht="11.25">
      <c r="A30" s="72">
        <v>7</v>
      </c>
      <c r="B30" s="73" t="s">
        <v>522</v>
      </c>
      <c r="C30" s="201" t="s">
        <v>287</v>
      </c>
      <c r="D30" s="196" t="s">
        <v>333</v>
      </c>
      <c r="E30" s="197">
        <v>1</v>
      </c>
      <c r="F30" s="100"/>
      <c r="G30" s="99"/>
      <c r="H30" s="99"/>
      <c r="I30" s="99"/>
      <c r="J30" s="99"/>
      <c r="K30" s="99"/>
      <c r="L30" s="99"/>
      <c r="M30" s="99"/>
      <c r="N30" s="99"/>
      <c r="O30" s="99"/>
      <c r="P30" s="99"/>
    </row>
    <row r="31" spans="1:16" s="41" customFormat="1" ht="11.25">
      <c r="A31" s="72">
        <v>8</v>
      </c>
      <c r="B31" s="73" t="s">
        <v>522</v>
      </c>
      <c r="C31" s="201" t="s">
        <v>288</v>
      </c>
      <c r="D31" s="196" t="s">
        <v>333</v>
      </c>
      <c r="E31" s="197">
        <v>1</v>
      </c>
      <c r="F31" s="100"/>
      <c r="G31" s="99"/>
      <c r="H31" s="99"/>
      <c r="I31" s="99"/>
      <c r="J31" s="99"/>
      <c r="K31" s="99"/>
      <c r="L31" s="99"/>
      <c r="M31" s="99"/>
      <c r="N31" s="99"/>
      <c r="O31" s="99"/>
      <c r="P31" s="99"/>
    </row>
    <row r="32" spans="1:16" ht="13.5" customHeight="1">
      <c r="A32" s="390" t="s">
        <v>290</v>
      </c>
      <c r="B32" s="390"/>
      <c r="C32" s="390"/>
      <c r="D32" s="390"/>
      <c r="E32" s="390"/>
      <c r="F32" s="390"/>
      <c r="G32" s="390"/>
      <c r="H32" s="390"/>
      <c r="I32" s="390"/>
      <c r="J32" s="390"/>
      <c r="K32" s="390"/>
      <c r="L32" s="390"/>
      <c r="M32" s="390"/>
      <c r="N32" s="390"/>
      <c r="O32" s="390"/>
      <c r="P32" s="390"/>
    </row>
    <row r="33" spans="1:16" s="41" customFormat="1" ht="33.75">
      <c r="A33" s="72">
        <v>1</v>
      </c>
      <c r="B33" s="73" t="s">
        <v>538</v>
      </c>
      <c r="C33" s="201" t="s">
        <v>291</v>
      </c>
      <c r="D33" s="196" t="s">
        <v>560</v>
      </c>
      <c r="E33" s="202">
        <v>10</v>
      </c>
      <c r="F33" s="100"/>
      <c r="G33" s="99"/>
      <c r="H33" s="99"/>
      <c r="I33" s="99"/>
      <c r="J33" s="99"/>
      <c r="K33" s="99"/>
      <c r="L33" s="99"/>
      <c r="M33" s="99"/>
      <c r="N33" s="99"/>
      <c r="O33" s="99"/>
      <c r="P33" s="99"/>
    </row>
    <row r="34" spans="1:16" s="41" customFormat="1" ht="33.75">
      <c r="A34" s="72">
        <v>2</v>
      </c>
      <c r="B34" s="73" t="s">
        <v>538</v>
      </c>
      <c r="C34" s="201" t="s">
        <v>292</v>
      </c>
      <c r="D34" s="196" t="s">
        <v>560</v>
      </c>
      <c r="E34" s="202">
        <v>5</v>
      </c>
      <c r="F34" s="100"/>
      <c r="G34" s="99"/>
      <c r="H34" s="99"/>
      <c r="I34" s="99"/>
      <c r="J34" s="99"/>
      <c r="K34" s="99"/>
      <c r="L34" s="99"/>
      <c r="M34" s="99"/>
      <c r="N34" s="99"/>
      <c r="O34" s="99"/>
      <c r="P34" s="99"/>
    </row>
    <row r="35" spans="1:16" s="41" customFormat="1" ht="33.75">
      <c r="A35" s="72">
        <v>3</v>
      </c>
      <c r="B35" s="73" t="s">
        <v>538</v>
      </c>
      <c r="C35" s="201" t="s">
        <v>293</v>
      </c>
      <c r="D35" s="196" t="s">
        <v>560</v>
      </c>
      <c r="E35" s="202">
        <v>2</v>
      </c>
      <c r="F35" s="100"/>
      <c r="G35" s="99"/>
      <c r="H35" s="99"/>
      <c r="I35" s="99"/>
      <c r="J35" s="99"/>
      <c r="K35" s="99"/>
      <c r="L35" s="99"/>
      <c r="M35" s="99"/>
      <c r="N35" s="99"/>
      <c r="O35" s="99"/>
      <c r="P35" s="99"/>
    </row>
    <row r="36" spans="1:16" s="41" customFormat="1" ht="22.5">
      <c r="A36" s="72">
        <v>3</v>
      </c>
      <c r="B36" s="73" t="s">
        <v>538</v>
      </c>
      <c r="C36" s="201" t="s">
        <v>35</v>
      </c>
      <c r="D36" s="196" t="s">
        <v>495</v>
      </c>
      <c r="E36" s="197">
        <v>1</v>
      </c>
      <c r="F36" s="100"/>
      <c r="G36" s="99"/>
      <c r="H36" s="99"/>
      <c r="I36" s="99"/>
      <c r="J36" s="99"/>
      <c r="K36" s="99"/>
      <c r="L36" s="99"/>
      <c r="M36" s="99"/>
      <c r="N36" s="99"/>
      <c r="O36" s="99"/>
      <c r="P36" s="99"/>
    </row>
    <row r="37" spans="1:16" s="41" customFormat="1" ht="11.25">
      <c r="A37" s="72"/>
      <c r="B37" s="73"/>
      <c r="C37" s="201" t="s">
        <v>496</v>
      </c>
      <c r="D37" s="196" t="s">
        <v>125</v>
      </c>
      <c r="E37" s="197">
        <v>1</v>
      </c>
      <c r="F37" s="100"/>
      <c r="G37" s="99"/>
      <c r="H37" s="99"/>
      <c r="I37" s="99"/>
      <c r="J37" s="99"/>
      <c r="K37" s="99"/>
      <c r="L37" s="99"/>
      <c r="M37" s="99"/>
      <c r="N37" s="99"/>
      <c r="O37" s="99"/>
      <c r="P37" s="99"/>
    </row>
    <row r="38" spans="1:16" s="41" customFormat="1" ht="11.25">
      <c r="A38" s="72">
        <v>4</v>
      </c>
      <c r="B38" s="73" t="s">
        <v>538</v>
      </c>
      <c r="C38" s="201" t="s">
        <v>285</v>
      </c>
      <c r="D38" s="196" t="s">
        <v>333</v>
      </c>
      <c r="E38" s="197">
        <v>1</v>
      </c>
      <c r="F38" s="100"/>
      <c r="G38" s="99"/>
      <c r="H38" s="99"/>
      <c r="I38" s="99"/>
      <c r="J38" s="99"/>
      <c r="K38" s="99"/>
      <c r="L38" s="99"/>
      <c r="M38" s="99"/>
      <c r="N38" s="99"/>
      <c r="O38" s="99"/>
      <c r="P38" s="99"/>
    </row>
    <row r="39" spans="1:16" s="41" customFormat="1" ht="11.25">
      <c r="A39" s="72">
        <v>5</v>
      </c>
      <c r="B39" s="73" t="s">
        <v>538</v>
      </c>
      <c r="C39" s="201" t="s">
        <v>286</v>
      </c>
      <c r="D39" s="196" t="s">
        <v>333</v>
      </c>
      <c r="E39" s="197">
        <v>1</v>
      </c>
      <c r="F39" s="100"/>
      <c r="G39" s="99"/>
      <c r="H39" s="99"/>
      <c r="I39" s="99"/>
      <c r="J39" s="99"/>
      <c r="K39" s="99"/>
      <c r="L39" s="99"/>
      <c r="M39" s="99"/>
      <c r="N39" s="99"/>
      <c r="O39" s="99"/>
      <c r="P39" s="99"/>
    </row>
    <row r="40" spans="1:16" s="41" customFormat="1" ht="11.25">
      <c r="A40" s="72">
        <v>6</v>
      </c>
      <c r="B40" s="73" t="s">
        <v>538</v>
      </c>
      <c r="C40" s="201" t="s">
        <v>287</v>
      </c>
      <c r="D40" s="196" t="s">
        <v>333</v>
      </c>
      <c r="E40" s="197">
        <v>1</v>
      </c>
      <c r="F40" s="100"/>
      <c r="G40" s="99"/>
      <c r="H40" s="99"/>
      <c r="I40" s="99"/>
      <c r="J40" s="99"/>
      <c r="K40" s="99"/>
      <c r="L40" s="99"/>
      <c r="M40" s="99"/>
      <c r="N40" s="99"/>
      <c r="O40" s="99"/>
      <c r="P40" s="99"/>
    </row>
    <row r="41" spans="1:16" s="41" customFormat="1" ht="11.25">
      <c r="A41" s="72">
        <v>7</v>
      </c>
      <c r="B41" s="73" t="s">
        <v>538</v>
      </c>
      <c r="C41" s="201" t="s">
        <v>288</v>
      </c>
      <c r="D41" s="196" t="s">
        <v>333</v>
      </c>
      <c r="E41" s="197">
        <v>1</v>
      </c>
      <c r="F41" s="100"/>
      <c r="G41" s="99"/>
      <c r="H41" s="99"/>
      <c r="I41" s="99"/>
      <c r="J41" s="99"/>
      <c r="K41" s="99"/>
      <c r="L41" s="99"/>
      <c r="M41" s="99"/>
      <c r="N41" s="99"/>
      <c r="O41" s="99"/>
      <c r="P41" s="99"/>
    </row>
    <row r="42" spans="1:16" ht="13.5" customHeight="1">
      <c r="A42" s="390" t="s">
        <v>36</v>
      </c>
      <c r="B42" s="390"/>
      <c r="C42" s="390"/>
      <c r="D42" s="390"/>
      <c r="E42" s="390"/>
      <c r="F42" s="390"/>
      <c r="G42" s="390"/>
      <c r="H42" s="390"/>
      <c r="I42" s="390"/>
      <c r="J42" s="390"/>
      <c r="K42" s="390"/>
      <c r="L42" s="390"/>
      <c r="M42" s="390"/>
      <c r="N42" s="390"/>
      <c r="O42" s="390"/>
      <c r="P42" s="390"/>
    </row>
    <row r="43" spans="1:16" s="41" customFormat="1" ht="22.5">
      <c r="A43" s="72">
        <v>1</v>
      </c>
      <c r="B43" s="73" t="s">
        <v>37</v>
      </c>
      <c r="C43" s="74" t="s">
        <v>414</v>
      </c>
      <c r="D43" s="48" t="s">
        <v>524</v>
      </c>
      <c r="E43" s="48">
        <v>1</v>
      </c>
      <c r="F43" s="100"/>
      <c r="G43" s="99"/>
      <c r="H43" s="99"/>
      <c r="I43" s="99"/>
      <c r="J43" s="99"/>
      <c r="K43" s="99"/>
      <c r="L43" s="99"/>
      <c r="M43" s="99"/>
      <c r="N43" s="99"/>
      <c r="O43" s="99"/>
      <c r="P43" s="99"/>
    </row>
    <row r="44" spans="1:16" s="41" customFormat="1" ht="12" thickBot="1">
      <c r="A44" s="251"/>
      <c r="B44" s="273"/>
      <c r="C44" s="274"/>
      <c r="D44" s="257"/>
      <c r="E44" s="257"/>
      <c r="F44" s="256"/>
      <c r="G44" s="257"/>
      <c r="H44" s="257"/>
      <c r="I44" s="257"/>
      <c r="J44" s="257"/>
      <c r="K44" s="257"/>
      <c r="L44" s="257"/>
      <c r="M44" s="257"/>
      <c r="N44" s="257"/>
      <c r="O44" s="257"/>
      <c r="P44" s="257"/>
    </row>
    <row r="45" spans="1:16" s="278" customFormat="1" ht="18.75" customHeight="1" thickTop="1">
      <c r="A45" s="373" t="s">
        <v>676</v>
      </c>
      <c r="B45" s="374"/>
      <c r="C45" s="374"/>
      <c r="D45" s="374"/>
      <c r="E45" s="374"/>
      <c r="F45" s="374"/>
      <c r="G45" s="374"/>
      <c r="H45" s="374"/>
      <c r="I45" s="374"/>
      <c r="J45" s="375"/>
      <c r="K45" s="275"/>
      <c r="L45" s="276"/>
      <c r="M45" s="277"/>
      <c r="N45" s="277"/>
      <c r="O45" s="277"/>
      <c r="P45" s="277"/>
    </row>
    <row r="47" spans="1:16" ht="12.75">
      <c r="A47" s="31"/>
      <c r="B47" s="43"/>
      <c r="C47" s="30" t="s">
        <v>509</v>
      </c>
      <c r="D47" s="348" t="s">
        <v>510</v>
      </c>
      <c r="E47" s="348"/>
      <c r="F47" s="348"/>
      <c r="G47" s="348"/>
      <c r="H47" s="348"/>
      <c r="I47" s="348"/>
      <c r="J47" s="348"/>
      <c r="K47" s="348"/>
      <c r="L47" s="348"/>
      <c r="M47" s="43"/>
      <c r="N47" s="349"/>
      <c r="O47" s="349"/>
      <c r="P47" s="349"/>
    </row>
    <row r="48" spans="1:16" ht="12.75">
      <c r="A48" s="31"/>
      <c r="B48" s="43"/>
      <c r="C48" s="30"/>
      <c r="D48" s="348" t="s">
        <v>511</v>
      </c>
      <c r="E48" s="348"/>
      <c r="F48" s="348"/>
      <c r="G48" s="348"/>
      <c r="H48" s="348"/>
      <c r="I48" s="348"/>
      <c r="J48" s="348"/>
      <c r="K48" s="348"/>
      <c r="L48" s="348"/>
      <c r="M48" s="43"/>
      <c r="N48" s="348"/>
      <c r="O48" s="348"/>
      <c r="P48" s="348"/>
    </row>
    <row r="49" spans="1:16" ht="5.25" customHeight="1">
      <c r="A49" s="31"/>
      <c r="B49" s="43"/>
      <c r="C49" s="30"/>
      <c r="D49" s="43"/>
      <c r="E49" s="43"/>
      <c r="F49" s="43"/>
      <c r="G49" s="43"/>
      <c r="H49" s="43"/>
      <c r="I49" s="43"/>
      <c r="J49" s="43"/>
      <c r="K49" s="43"/>
      <c r="L49" s="43"/>
      <c r="M49" s="43"/>
      <c r="N49" s="43"/>
      <c r="O49" s="43"/>
      <c r="P49" s="43"/>
    </row>
    <row r="50" spans="1:16" ht="5.25" customHeight="1">
      <c r="A50" s="31"/>
      <c r="B50" s="43"/>
      <c r="C50" s="30"/>
      <c r="D50" s="43"/>
      <c r="E50" s="43"/>
      <c r="F50" s="43"/>
      <c r="G50" s="43"/>
      <c r="H50" s="43"/>
      <c r="I50" s="43"/>
      <c r="J50" s="43"/>
      <c r="K50" s="43"/>
      <c r="L50" s="43"/>
      <c r="M50" s="43"/>
      <c r="N50" s="43"/>
      <c r="O50" s="43"/>
      <c r="P50" s="43"/>
    </row>
    <row r="51" spans="1:16" ht="12.75">
      <c r="A51" s="31"/>
      <c r="B51" s="43"/>
      <c r="C51" s="30" t="s">
        <v>519</v>
      </c>
      <c r="D51" s="348" t="s">
        <v>510</v>
      </c>
      <c r="E51" s="348"/>
      <c r="F51" s="348"/>
      <c r="G51" s="348"/>
      <c r="H51" s="348"/>
      <c r="I51" s="348"/>
      <c r="J51" s="348"/>
      <c r="K51" s="348"/>
      <c r="L51" s="348"/>
      <c r="M51" s="43"/>
      <c r="N51" s="349"/>
      <c r="O51" s="349"/>
      <c r="P51" s="349"/>
    </row>
    <row r="52" spans="1:16" ht="12.75">
      <c r="A52" s="31"/>
      <c r="B52" s="43"/>
      <c r="C52" s="30"/>
      <c r="D52" s="348" t="s">
        <v>511</v>
      </c>
      <c r="E52" s="348"/>
      <c r="F52" s="348"/>
      <c r="G52" s="348"/>
      <c r="H52" s="348"/>
      <c r="I52" s="348"/>
      <c r="J52" s="348"/>
      <c r="K52" s="348"/>
      <c r="L52" s="348"/>
      <c r="M52" s="43"/>
      <c r="N52" s="348"/>
      <c r="O52" s="348"/>
      <c r="P52" s="348"/>
    </row>
    <row r="63" ht="12.75">
      <c r="P63" s="34" t="s">
        <v>447</v>
      </c>
    </row>
    <row r="132" ht="12.75">
      <c r="B132" s="34" t="s">
        <v>455</v>
      </c>
    </row>
  </sheetData>
  <sheetProtection/>
  <mergeCells count="49">
    <mergeCell ref="L9:M9"/>
    <mergeCell ref="N9:O9"/>
    <mergeCell ref="A10:E10"/>
    <mergeCell ref="A13:P13"/>
    <mergeCell ref="H10:I10"/>
    <mergeCell ref="M10:N10"/>
    <mergeCell ref="A42:P42"/>
    <mergeCell ref="A23:P23"/>
    <mergeCell ref="A11:A12"/>
    <mergeCell ref="B11:B12"/>
    <mergeCell ref="C11:C12"/>
    <mergeCell ref="D11:D12"/>
    <mergeCell ref="E11:E12"/>
    <mergeCell ref="F11:K11"/>
    <mergeCell ref="L11:P11"/>
    <mergeCell ref="D51:F51"/>
    <mergeCell ref="G51:L51"/>
    <mergeCell ref="N51:P51"/>
    <mergeCell ref="D47:F47"/>
    <mergeCell ref="G47:L47"/>
    <mergeCell ref="N47:P47"/>
    <mergeCell ref="A1:P1"/>
    <mergeCell ref="A3:B3"/>
    <mergeCell ref="C3:O3"/>
    <mergeCell ref="A2:P2"/>
    <mergeCell ref="D52:F52"/>
    <mergeCell ref="G52:L52"/>
    <mergeCell ref="N52:P52"/>
    <mergeCell ref="D48:F48"/>
    <mergeCell ref="G48:L48"/>
    <mergeCell ref="N48:P48"/>
    <mergeCell ref="A7:B7"/>
    <mergeCell ref="C7:O7"/>
    <mergeCell ref="A4:B4"/>
    <mergeCell ref="C4:O4"/>
    <mergeCell ref="A5:B5"/>
    <mergeCell ref="C5:O5"/>
    <mergeCell ref="A6:B6"/>
    <mergeCell ref="C6:O6"/>
    <mergeCell ref="A45:J45"/>
    <mergeCell ref="G8:H8"/>
    <mergeCell ref="I8:J8"/>
    <mergeCell ref="L8:M8"/>
    <mergeCell ref="N8:O8"/>
    <mergeCell ref="A8:F8"/>
    <mergeCell ref="G9:H9"/>
    <mergeCell ref="I9:J9"/>
    <mergeCell ref="A14:P14"/>
    <mergeCell ref="A32:P32"/>
  </mergeCells>
  <printOptions horizontalCentered="1"/>
  <pageMargins left="0" right="0" top="0.7480314960629921" bottom="0.3937007874015748"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indexed="27"/>
  </sheetPr>
  <dimension ref="A1:P193"/>
  <sheetViews>
    <sheetView view="pageBreakPreview" zoomScaleSheetLayoutView="100" zoomScalePageLayoutView="0" workbookViewId="0" topLeftCell="A88">
      <selection activeCell="A106" sqref="A106:J106"/>
    </sheetView>
  </sheetViews>
  <sheetFormatPr defaultColWidth="9.28125" defaultRowHeight="12.75"/>
  <cols>
    <col min="1" max="1" width="3.421875" style="79" customWidth="1"/>
    <col min="2" max="2" width="7.7109375" style="80" customWidth="1"/>
    <col min="3" max="3" width="35.28125" style="81" customWidth="1"/>
    <col min="4" max="4" width="3.7109375" style="82" customWidth="1"/>
    <col min="5" max="5" width="6.00390625" style="82" customWidth="1"/>
    <col min="6" max="6" width="5.28125" style="80" customWidth="1"/>
    <col min="7" max="7" width="4.7109375" style="80" customWidth="1"/>
    <col min="8" max="8" width="7.28125" style="80" customWidth="1"/>
    <col min="9" max="9" width="7.57421875" style="80" customWidth="1"/>
    <col min="10" max="10" width="6.28125" style="80" customWidth="1"/>
    <col min="11" max="11" width="9.00390625" style="80" customWidth="1"/>
    <col min="12" max="12" width="11.28125" style="80" customWidth="1"/>
    <col min="13" max="13" width="10.28125" style="80" customWidth="1"/>
    <col min="14" max="14" width="11.57421875" style="80" customWidth="1"/>
    <col min="15" max="15" width="9.421875" style="80" customWidth="1"/>
    <col min="16" max="16" width="11.421875" style="80" customWidth="1"/>
    <col min="17" max="16384" width="9.28125" style="71" customWidth="1"/>
  </cols>
  <sheetData>
    <row r="1" spans="1:16" s="41" customFormat="1" ht="13.5" customHeight="1">
      <c r="A1" s="362" t="s">
        <v>654</v>
      </c>
      <c r="B1" s="362"/>
      <c r="C1" s="363"/>
      <c r="D1" s="362"/>
      <c r="E1" s="362"/>
      <c r="F1" s="362"/>
      <c r="G1" s="362"/>
      <c r="H1" s="362"/>
      <c r="I1" s="362"/>
      <c r="J1" s="362"/>
      <c r="K1" s="362"/>
      <c r="L1" s="362"/>
      <c r="M1" s="362"/>
      <c r="N1" s="362"/>
      <c r="O1" s="362"/>
      <c r="P1" s="362"/>
    </row>
    <row r="2" spans="1:16" s="41" customFormat="1" ht="13.5" customHeight="1">
      <c r="A2" s="341" t="s">
        <v>664</v>
      </c>
      <c r="B2" s="341"/>
      <c r="C2" s="341"/>
      <c r="D2" s="341"/>
      <c r="E2" s="341"/>
      <c r="F2" s="341"/>
      <c r="G2" s="341"/>
      <c r="H2" s="341"/>
      <c r="I2" s="341"/>
      <c r="J2" s="341"/>
      <c r="K2" s="341"/>
      <c r="L2" s="341"/>
      <c r="M2" s="341"/>
      <c r="N2" s="341"/>
      <c r="O2" s="341"/>
      <c r="P2" s="341"/>
    </row>
    <row r="3" spans="1:15" s="239" customFormat="1" ht="15.75" customHeight="1">
      <c r="A3" s="340" t="s">
        <v>621</v>
      </c>
      <c r="B3" s="340"/>
      <c r="C3" s="317" t="s">
        <v>638</v>
      </c>
      <c r="D3" s="317"/>
      <c r="E3" s="317"/>
      <c r="F3" s="317"/>
      <c r="G3" s="317"/>
      <c r="H3" s="317"/>
      <c r="I3" s="317"/>
      <c r="J3" s="317"/>
      <c r="K3" s="317"/>
      <c r="L3" s="317"/>
      <c r="M3" s="317"/>
      <c r="N3" s="317"/>
      <c r="O3" s="317"/>
    </row>
    <row r="4" spans="1:15" s="239" customFormat="1" ht="15.75" customHeight="1">
      <c r="A4" s="364"/>
      <c r="B4" s="364"/>
      <c r="C4" s="317" t="s">
        <v>622</v>
      </c>
      <c r="D4" s="317"/>
      <c r="E4" s="317"/>
      <c r="F4" s="317"/>
      <c r="G4" s="317"/>
      <c r="H4" s="317"/>
      <c r="I4" s="317"/>
      <c r="J4" s="317"/>
      <c r="K4" s="317"/>
      <c r="L4" s="317"/>
      <c r="M4" s="317"/>
      <c r="N4" s="317"/>
      <c r="O4" s="317"/>
    </row>
    <row r="5" spans="1:15" s="239" customFormat="1" ht="15.75" customHeight="1">
      <c r="A5" s="340" t="s">
        <v>623</v>
      </c>
      <c r="B5" s="340"/>
      <c r="C5" s="317" t="s">
        <v>639</v>
      </c>
      <c r="D5" s="317"/>
      <c r="E5" s="317"/>
      <c r="F5" s="317"/>
      <c r="G5" s="317"/>
      <c r="H5" s="317"/>
      <c r="I5" s="317"/>
      <c r="J5" s="317"/>
      <c r="K5" s="317"/>
      <c r="L5" s="317"/>
      <c r="M5" s="317"/>
      <c r="N5" s="317"/>
      <c r="O5" s="317"/>
    </row>
    <row r="6" spans="1:15" s="239" customFormat="1" ht="15.75" customHeight="1">
      <c r="A6" s="340" t="s">
        <v>624</v>
      </c>
      <c r="B6" s="340"/>
      <c r="C6" s="317" t="s">
        <v>625</v>
      </c>
      <c r="D6" s="317"/>
      <c r="E6" s="317"/>
      <c r="F6" s="317"/>
      <c r="G6" s="317"/>
      <c r="H6" s="317"/>
      <c r="I6" s="317"/>
      <c r="J6" s="317"/>
      <c r="K6" s="317"/>
      <c r="L6" s="317"/>
      <c r="M6" s="317"/>
      <c r="N6" s="317"/>
      <c r="O6" s="317"/>
    </row>
    <row r="7" spans="1:15" s="240" customFormat="1" ht="15.75" customHeight="1">
      <c r="A7" s="345" t="s">
        <v>626</v>
      </c>
      <c r="B7" s="345"/>
      <c r="C7" s="317" t="s">
        <v>674</v>
      </c>
      <c r="D7" s="317"/>
      <c r="E7" s="317"/>
      <c r="F7" s="317"/>
      <c r="G7" s="317"/>
      <c r="H7" s="317"/>
      <c r="I7" s="317"/>
      <c r="J7" s="317"/>
      <c r="K7" s="317"/>
      <c r="L7" s="317"/>
      <c r="M7" s="317"/>
      <c r="N7" s="317"/>
      <c r="O7" s="317"/>
    </row>
    <row r="8" spans="1:16" s="240" customFormat="1" ht="12.75">
      <c r="A8" s="346"/>
      <c r="B8" s="346"/>
      <c r="C8" s="346"/>
      <c r="D8" s="346"/>
      <c r="E8" s="346"/>
      <c r="F8" s="346"/>
      <c r="G8" s="338"/>
      <c r="H8" s="338"/>
      <c r="I8" s="338"/>
      <c r="J8" s="338"/>
      <c r="K8" s="242"/>
      <c r="L8" s="339" t="s">
        <v>514</v>
      </c>
      <c r="M8" s="339"/>
      <c r="N8" s="339">
        <f>P411</f>
        <v>0</v>
      </c>
      <c r="O8" s="339"/>
      <c r="P8" s="245" t="s">
        <v>627</v>
      </c>
    </row>
    <row r="9" spans="1:16" s="240" customFormat="1" ht="12.75">
      <c r="A9" s="243"/>
      <c r="B9" s="243"/>
      <c r="C9" s="243"/>
      <c r="D9" s="243"/>
      <c r="E9" s="243"/>
      <c r="F9" s="244"/>
      <c r="G9" s="338"/>
      <c r="H9" s="338"/>
      <c r="I9" s="338"/>
      <c r="J9" s="338"/>
      <c r="K9" s="242"/>
      <c r="L9" s="339" t="s">
        <v>515</v>
      </c>
      <c r="M9" s="339"/>
      <c r="N9" s="339">
        <f>L409</f>
        <v>0</v>
      </c>
      <c r="O9" s="339"/>
      <c r="P9" s="245" t="s">
        <v>628</v>
      </c>
    </row>
    <row r="10" spans="1:16" s="240" customFormat="1" ht="14.25">
      <c r="A10" s="346"/>
      <c r="B10" s="346"/>
      <c r="C10" s="346"/>
      <c r="D10" s="346"/>
      <c r="E10" s="346"/>
      <c r="F10" s="244"/>
      <c r="G10" s="243"/>
      <c r="H10" s="347"/>
      <c r="I10" s="347"/>
      <c r="J10" s="241"/>
      <c r="K10" s="241"/>
      <c r="L10" s="243"/>
      <c r="M10" s="347" t="s">
        <v>513</v>
      </c>
      <c r="N10" s="347"/>
      <c r="O10" s="241"/>
      <c r="P10" s="243"/>
    </row>
    <row r="11" spans="1:16" s="263" customFormat="1" ht="18" customHeight="1">
      <c r="A11" s="369" t="s">
        <v>497</v>
      </c>
      <c r="B11" s="369" t="s">
        <v>498</v>
      </c>
      <c r="C11" s="370" t="s">
        <v>646</v>
      </c>
      <c r="D11" s="371" t="s">
        <v>499</v>
      </c>
      <c r="E11" s="371" t="s">
        <v>500</v>
      </c>
      <c r="F11" s="372" t="s">
        <v>501</v>
      </c>
      <c r="G11" s="372"/>
      <c r="H11" s="372"/>
      <c r="I11" s="372"/>
      <c r="J11" s="372"/>
      <c r="K11" s="372"/>
      <c r="L11" s="370" t="s">
        <v>502</v>
      </c>
      <c r="M11" s="370"/>
      <c r="N11" s="370"/>
      <c r="O11" s="370"/>
      <c r="P11" s="370"/>
    </row>
    <row r="12" spans="1:16" s="264" customFormat="1" ht="81.75" customHeight="1">
      <c r="A12" s="369"/>
      <c r="B12" s="369"/>
      <c r="C12" s="370"/>
      <c r="D12" s="371"/>
      <c r="E12" s="371"/>
      <c r="F12" s="272" t="s">
        <v>503</v>
      </c>
      <c r="G12" s="272" t="s">
        <v>140</v>
      </c>
      <c r="H12" s="272" t="s">
        <v>533</v>
      </c>
      <c r="I12" s="272" t="s">
        <v>534</v>
      </c>
      <c r="J12" s="272" t="s">
        <v>649</v>
      </c>
      <c r="K12" s="272" t="s">
        <v>536</v>
      </c>
      <c r="L12" s="272" t="s">
        <v>504</v>
      </c>
      <c r="M12" s="272" t="s">
        <v>533</v>
      </c>
      <c r="N12" s="272" t="s">
        <v>649</v>
      </c>
      <c r="O12" s="272" t="s">
        <v>535</v>
      </c>
      <c r="P12" s="272" t="s">
        <v>537</v>
      </c>
    </row>
    <row r="13" spans="1:16" ht="13.5" customHeight="1">
      <c r="A13" s="393" t="s">
        <v>415</v>
      </c>
      <c r="B13" s="393"/>
      <c r="C13" s="393"/>
      <c r="D13" s="393"/>
      <c r="E13" s="393"/>
      <c r="F13" s="393"/>
      <c r="G13" s="393"/>
      <c r="H13" s="393"/>
      <c r="I13" s="393"/>
      <c r="J13" s="393"/>
      <c r="K13" s="393"/>
      <c r="L13" s="393"/>
      <c r="M13" s="393"/>
      <c r="N13" s="393"/>
      <c r="O13" s="393"/>
      <c r="P13" s="393"/>
    </row>
    <row r="14" spans="1:16" s="70" customFormat="1" ht="101.25">
      <c r="A14" s="72">
        <v>1</v>
      </c>
      <c r="B14" s="83" t="s">
        <v>522</v>
      </c>
      <c r="C14" s="157" t="s">
        <v>416</v>
      </c>
      <c r="D14" s="48" t="s">
        <v>524</v>
      </c>
      <c r="E14" s="158">
        <v>1</v>
      </c>
      <c r="F14" s="49"/>
      <c r="G14" s="48"/>
      <c r="H14" s="48"/>
      <c r="I14" s="48"/>
      <c r="J14" s="48"/>
      <c r="K14" s="48"/>
      <c r="L14" s="48"/>
      <c r="M14" s="48"/>
      <c r="N14" s="48"/>
      <c r="O14" s="48"/>
      <c r="P14" s="48"/>
    </row>
    <row r="15" spans="1:16" ht="12.75">
      <c r="A15" s="393" t="s">
        <v>582</v>
      </c>
      <c r="B15" s="393"/>
      <c r="C15" s="393"/>
      <c r="D15" s="393"/>
      <c r="E15" s="393"/>
      <c r="F15" s="393"/>
      <c r="G15" s="393"/>
      <c r="H15" s="393"/>
      <c r="I15" s="393"/>
      <c r="J15" s="393"/>
      <c r="K15" s="393"/>
      <c r="L15" s="393"/>
      <c r="M15" s="393"/>
      <c r="N15" s="393"/>
      <c r="O15" s="393"/>
      <c r="P15" s="393"/>
    </row>
    <row r="16" spans="1:16" s="70" customFormat="1" ht="11.25">
      <c r="A16" s="72">
        <v>1</v>
      </c>
      <c r="B16" s="83" t="s">
        <v>538</v>
      </c>
      <c r="C16" s="157" t="s">
        <v>583</v>
      </c>
      <c r="D16" s="48" t="s">
        <v>525</v>
      </c>
      <c r="E16" s="158">
        <v>20.5</v>
      </c>
      <c r="F16" s="49"/>
      <c r="G16" s="48"/>
      <c r="H16" s="48"/>
      <c r="I16" s="48"/>
      <c r="J16" s="48"/>
      <c r="K16" s="48"/>
      <c r="L16" s="48"/>
      <c r="M16" s="48"/>
      <c r="N16" s="48"/>
      <c r="O16" s="48"/>
      <c r="P16" s="48"/>
    </row>
    <row r="17" spans="1:16" s="70" customFormat="1" ht="11.25">
      <c r="A17" s="72">
        <v>2</v>
      </c>
      <c r="B17" s="83" t="s">
        <v>538</v>
      </c>
      <c r="C17" s="157" t="s">
        <v>584</v>
      </c>
      <c r="D17" s="48" t="s">
        <v>525</v>
      </c>
      <c r="E17" s="158">
        <v>92.8</v>
      </c>
      <c r="F17" s="49"/>
      <c r="G17" s="48"/>
      <c r="H17" s="48"/>
      <c r="I17" s="48"/>
      <c r="J17" s="48"/>
      <c r="K17" s="48"/>
      <c r="L17" s="48"/>
      <c r="M17" s="48"/>
      <c r="N17" s="48"/>
      <c r="O17" s="48"/>
      <c r="P17" s="48"/>
    </row>
    <row r="18" spans="1:16" s="70" customFormat="1" ht="11.25">
      <c r="A18" s="72">
        <v>3</v>
      </c>
      <c r="B18" s="83" t="s">
        <v>538</v>
      </c>
      <c r="C18" s="157" t="s">
        <v>585</v>
      </c>
      <c r="D18" s="48" t="s">
        <v>525</v>
      </c>
      <c r="E18" s="158">
        <v>51.8</v>
      </c>
      <c r="F18" s="49"/>
      <c r="G18" s="48"/>
      <c r="H18" s="48"/>
      <c r="I18" s="48"/>
      <c r="J18" s="48"/>
      <c r="K18" s="48"/>
      <c r="L18" s="48"/>
      <c r="M18" s="48"/>
      <c r="N18" s="48"/>
      <c r="O18" s="48"/>
      <c r="P18" s="48"/>
    </row>
    <row r="19" spans="1:16" s="70" customFormat="1" ht="11.25">
      <c r="A19" s="72">
        <v>4</v>
      </c>
      <c r="B19" s="83" t="s">
        <v>538</v>
      </c>
      <c r="C19" s="157" t="s">
        <v>586</v>
      </c>
      <c r="D19" s="48" t="s">
        <v>525</v>
      </c>
      <c r="E19" s="158">
        <v>88.4</v>
      </c>
      <c r="F19" s="49"/>
      <c r="G19" s="48"/>
      <c r="H19" s="48"/>
      <c r="I19" s="48"/>
      <c r="J19" s="48"/>
      <c r="K19" s="48"/>
      <c r="L19" s="48"/>
      <c r="M19" s="48"/>
      <c r="N19" s="48"/>
      <c r="O19" s="48"/>
      <c r="P19" s="48"/>
    </row>
    <row r="20" spans="1:16" s="70" customFormat="1" ht="11.25">
      <c r="A20" s="72">
        <v>5</v>
      </c>
      <c r="B20" s="83" t="s">
        <v>538</v>
      </c>
      <c r="C20" s="157" t="s">
        <v>587</v>
      </c>
      <c r="D20" s="48" t="s">
        <v>525</v>
      </c>
      <c r="E20" s="158">
        <v>15.3</v>
      </c>
      <c r="F20" s="49"/>
      <c r="G20" s="48"/>
      <c r="H20" s="48"/>
      <c r="I20" s="48"/>
      <c r="J20" s="48"/>
      <c r="K20" s="48"/>
      <c r="L20" s="48"/>
      <c r="M20" s="48"/>
      <c r="N20" s="48"/>
      <c r="O20" s="48"/>
      <c r="P20" s="48"/>
    </row>
    <row r="21" spans="1:16" s="70" customFormat="1" ht="11.25">
      <c r="A21" s="72">
        <v>6</v>
      </c>
      <c r="B21" s="83" t="s">
        <v>538</v>
      </c>
      <c r="C21" s="157" t="s">
        <v>588</v>
      </c>
      <c r="D21" s="48" t="s">
        <v>525</v>
      </c>
      <c r="E21" s="158">
        <v>40.6</v>
      </c>
      <c r="F21" s="49"/>
      <c r="G21" s="48"/>
      <c r="H21" s="48"/>
      <c r="I21" s="48"/>
      <c r="J21" s="48"/>
      <c r="K21" s="48"/>
      <c r="L21" s="48"/>
      <c r="M21" s="48"/>
      <c r="N21" s="48"/>
      <c r="O21" s="48"/>
      <c r="P21" s="48"/>
    </row>
    <row r="22" spans="1:16" s="70" customFormat="1" ht="22.5">
      <c r="A22" s="72">
        <v>7</v>
      </c>
      <c r="B22" s="83" t="s">
        <v>538</v>
      </c>
      <c r="C22" s="157" t="s">
        <v>417</v>
      </c>
      <c r="D22" s="48" t="s">
        <v>525</v>
      </c>
      <c r="E22" s="158">
        <v>24.9</v>
      </c>
      <c r="F22" s="49"/>
      <c r="G22" s="48"/>
      <c r="H22" s="48"/>
      <c r="I22" s="48"/>
      <c r="J22" s="48"/>
      <c r="K22" s="48"/>
      <c r="L22" s="48"/>
      <c r="M22" s="48"/>
      <c r="N22" s="48"/>
      <c r="O22" s="48"/>
      <c r="P22" s="48"/>
    </row>
    <row r="23" spans="1:16" s="70" customFormat="1" ht="22.5">
      <c r="A23" s="72">
        <v>8</v>
      </c>
      <c r="B23" s="83" t="s">
        <v>538</v>
      </c>
      <c r="C23" s="157" t="s">
        <v>418</v>
      </c>
      <c r="D23" s="48" t="s">
        <v>525</v>
      </c>
      <c r="E23" s="158">
        <v>6.6</v>
      </c>
      <c r="F23" s="49"/>
      <c r="G23" s="48"/>
      <c r="H23" s="48"/>
      <c r="I23" s="48"/>
      <c r="J23" s="48"/>
      <c r="K23" s="48"/>
      <c r="L23" s="48"/>
      <c r="M23" s="48"/>
      <c r="N23" s="48"/>
      <c r="O23" s="48"/>
      <c r="P23" s="48"/>
    </row>
    <row r="24" spans="1:16" s="70" customFormat="1" ht="22.5">
      <c r="A24" s="72">
        <v>9</v>
      </c>
      <c r="B24" s="83" t="s">
        <v>538</v>
      </c>
      <c r="C24" s="157" t="s">
        <v>419</v>
      </c>
      <c r="D24" s="48" t="s">
        <v>525</v>
      </c>
      <c r="E24" s="158">
        <v>16.3</v>
      </c>
      <c r="F24" s="49"/>
      <c r="G24" s="48"/>
      <c r="H24" s="48"/>
      <c r="I24" s="48"/>
      <c r="J24" s="48"/>
      <c r="K24" s="48"/>
      <c r="L24" s="48"/>
      <c r="M24" s="48"/>
      <c r="N24" s="48"/>
      <c r="O24" s="48"/>
      <c r="P24" s="48"/>
    </row>
    <row r="25" spans="1:16" s="70" customFormat="1" ht="22.5">
      <c r="A25" s="72">
        <v>10</v>
      </c>
      <c r="B25" s="83" t="s">
        <v>538</v>
      </c>
      <c r="C25" s="157" t="s">
        <v>420</v>
      </c>
      <c r="D25" s="48" t="s">
        <v>525</v>
      </c>
      <c r="E25" s="158">
        <v>22.3</v>
      </c>
      <c r="F25" s="49"/>
      <c r="G25" s="48"/>
      <c r="H25" s="48"/>
      <c r="I25" s="48"/>
      <c r="J25" s="48"/>
      <c r="K25" s="48"/>
      <c r="L25" s="48"/>
      <c r="M25" s="48"/>
      <c r="N25" s="48"/>
      <c r="O25" s="48"/>
      <c r="P25" s="48"/>
    </row>
    <row r="26" spans="1:16" s="70" customFormat="1" ht="22.5">
      <c r="A26" s="72">
        <v>11</v>
      </c>
      <c r="B26" s="83" t="s">
        <v>538</v>
      </c>
      <c r="C26" s="157" t="s">
        <v>421</v>
      </c>
      <c r="D26" s="48" t="s">
        <v>525</v>
      </c>
      <c r="E26" s="158">
        <v>8</v>
      </c>
      <c r="F26" s="49"/>
      <c r="G26" s="48"/>
      <c r="H26" s="48"/>
      <c r="I26" s="48"/>
      <c r="J26" s="48"/>
      <c r="K26" s="48"/>
      <c r="L26" s="48"/>
      <c r="M26" s="48"/>
      <c r="N26" s="48"/>
      <c r="O26" s="48"/>
      <c r="P26" s="48"/>
    </row>
    <row r="27" spans="1:16" s="70" customFormat="1" ht="11.25">
      <c r="A27" s="72">
        <v>12</v>
      </c>
      <c r="B27" s="83" t="s">
        <v>538</v>
      </c>
      <c r="C27" s="157" t="s">
        <v>422</v>
      </c>
      <c r="D27" s="48" t="s">
        <v>526</v>
      </c>
      <c r="E27" s="158">
        <v>2</v>
      </c>
      <c r="F27" s="49"/>
      <c r="G27" s="48"/>
      <c r="H27" s="48"/>
      <c r="I27" s="48"/>
      <c r="J27" s="48"/>
      <c r="K27" s="48"/>
      <c r="L27" s="48"/>
      <c r="M27" s="48"/>
      <c r="N27" s="48"/>
      <c r="O27" s="48"/>
      <c r="P27" s="48"/>
    </row>
    <row r="28" spans="1:16" s="70" customFormat="1" ht="11.25">
      <c r="A28" s="72">
        <v>13</v>
      </c>
      <c r="B28" s="83" t="s">
        <v>538</v>
      </c>
      <c r="C28" s="157" t="s">
        <v>423</v>
      </c>
      <c r="D28" s="48" t="s">
        <v>526</v>
      </c>
      <c r="E28" s="158">
        <v>4</v>
      </c>
      <c r="F28" s="49"/>
      <c r="G28" s="48"/>
      <c r="H28" s="48"/>
      <c r="I28" s="48"/>
      <c r="J28" s="48"/>
      <c r="K28" s="48"/>
      <c r="L28" s="48"/>
      <c r="M28" s="48"/>
      <c r="N28" s="48"/>
      <c r="O28" s="48"/>
      <c r="P28" s="48"/>
    </row>
    <row r="29" spans="1:16" s="70" customFormat="1" ht="11.25">
      <c r="A29" s="72">
        <v>15</v>
      </c>
      <c r="B29" s="83" t="s">
        <v>538</v>
      </c>
      <c r="C29" s="157" t="s">
        <v>589</v>
      </c>
      <c r="D29" s="48" t="s">
        <v>526</v>
      </c>
      <c r="E29" s="158">
        <v>4</v>
      </c>
      <c r="F29" s="49"/>
      <c r="G29" s="48"/>
      <c r="H29" s="48"/>
      <c r="I29" s="48"/>
      <c r="J29" s="48"/>
      <c r="K29" s="48"/>
      <c r="L29" s="48"/>
      <c r="M29" s="48"/>
      <c r="N29" s="48"/>
      <c r="O29" s="48"/>
      <c r="P29" s="48"/>
    </row>
    <row r="30" spans="1:16" s="70" customFormat="1" ht="11.25">
      <c r="A30" s="72">
        <v>16</v>
      </c>
      <c r="B30" s="83" t="s">
        <v>538</v>
      </c>
      <c r="C30" s="157" t="s">
        <v>590</v>
      </c>
      <c r="D30" s="48" t="s">
        <v>526</v>
      </c>
      <c r="E30" s="158">
        <v>4</v>
      </c>
      <c r="F30" s="49"/>
      <c r="G30" s="48"/>
      <c r="H30" s="48"/>
      <c r="I30" s="48"/>
      <c r="J30" s="48"/>
      <c r="K30" s="48"/>
      <c r="L30" s="48"/>
      <c r="M30" s="48"/>
      <c r="N30" s="48"/>
      <c r="O30" s="48"/>
      <c r="P30" s="48"/>
    </row>
    <row r="31" spans="1:16" s="70" customFormat="1" ht="11.25">
      <c r="A31" s="72">
        <v>17</v>
      </c>
      <c r="B31" s="83" t="s">
        <v>538</v>
      </c>
      <c r="C31" s="157" t="s">
        <v>591</v>
      </c>
      <c r="D31" s="48" t="s">
        <v>526</v>
      </c>
      <c r="E31" s="158">
        <v>3</v>
      </c>
      <c r="F31" s="49"/>
      <c r="G31" s="48"/>
      <c r="H31" s="48"/>
      <c r="I31" s="48"/>
      <c r="J31" s="48"/>
      <c r="K31" s="48"/>
      <c r="L31" s="48"/>
      <c r="M31" s="48"/>
      <c r="N31" s="48"/>
      <c r="O31" s="48"/>
      <c r="P31" s="48"/>
    </row>
    <row r="32" spans="1:16" s="70" customFormat="1" ht="11.25">
      <c r="A32" s="72">
        <v>18</v>
      </c>
      <c r="B32" s="83" t="s">
        <v>538</v>
      </c>
      <c r="C32" s="157" t="s">
        <v>592</v>
      </c>
      <c r="D32" s="48" t="s">
        <v>526</v>
      </c>
      <c r="E32" s="158">
        <v>8</v>
      </c>
      <c r="F32" s="49"/>
      <c r="G32" s="48"/>
      <c r="H32" s="48"/>
      <c r="I32" s="48"/>
      <c r="J32" s="48"/>
      <c r="K32" s="48"/>
      <c r="L32" s="48"/>
      <c r="M32" s="48"/>
      <c r="N32" s="48"/>
      <c r="O32" s="48"/>
      <c r="P32" s="48"/>
    </row>
    <row r="33" spans="1:16" s="70" customFormat="1" ht="11.25">
      <c r="A33" s="72">
        <v>19</v>
      </c>
      <c r="B33" s="83" t="s">
        <v>538</v>
      </c>
      <c r="C33" s="157" t="s">
        <v>593</v>
      </c>
      <c r="D33" s="48" t="s">
        <v>526</v>
      </c>
      <c r="E33" s="158">
        <v>1</v>
      </c>
      <c r="F33" s="49"/>
      <c r="G33" s="48"/>
      <c r="H33" s="48"/>
      <c r="I33" s="48"/>
      <c r="J33" s="48"/>
      <c r="K33" s="48"/>
      <c r="L33" s="48"/>
      <c r="M33" s="48"/>
      <c r="N33" s="48"/>
      <c r="O33" s="48"/>
      <c r="P33" s="48"/>
    </row>
    <row r="34" spans="1:16" s="70" customFormat="1" ht="11.25">
      <c r="A34" s="72">
        <v>20</v>
      </c>
      <c r="B34" s="83" t="s">
        <v>538</v>
      </c>
      <c r="C34" s="157" t="s">
        <v>424</v>
      </c>
      <c r="D34" s="48" t="s">
        <v>526</v>
      </c>
      <c r="E34" s="158">
        <v>9</v>
      </c>
      <c r="F34" s="49"/>
      <c r="G34" s="48"/>
      <c r="H34" s="48"/>
      <c r="I34" s="48"/>
      <c r="J34" s="48"/>
      <c r="K34" s="48"/>
      <c r="L34" s="48"/>
      <c r="M34" s="48"/>
      <c r="N34" s="48"/>
      <c r="O34" s="48"/>
      <c r="P34" s="48"/>
    </row>
    <row r="35" spans="1:16" s="70" customFormat="1" ht="11.25">
      <c r="A35" s="72">
        <v>21</v>
      </c>
      <c r="B35" s="83" t="s">
        <v>538</v>
      </c>
      <c r="C35" s="157" t="s">
        <v>425</v>
      </c>
      <c r="D35" s="48" t="s">
        <v>526</v>
      </c>
      <c r="E35" s="158">
        <v>4</v>
      </c>
      <c r="F35" s="49"/>
      <c r="G35" s="48"/>
      <c r="H35" s="48"/>
      <c r="I35" s="48"/>
      <c r="J35" s="48"/>
      <c r="K35" s="48"/>
      <c r="L35" s="48"/>
      <c r="M35" s="48"/>
      <c r="N35" s="48"/>
      <c r="O35" s="48"/>
      <c r="P35" s="48"/>
    </row>
    <row r="36" spans="1:16" s="70" customFormat="1" ht="11.25">
      <c r="A36" s="72">
        <v>22</v>
      </c>
      <c r="B36" s="83" t="s">
        <v>538</v>
      </c>
      <c r="C36" s="157" t="s">
        <v>426</v>
      </c>
      <c r="D36" s="48" t="s">
        <v>526</v>
      </c>
      <c r="E36" s="158">
        <v>1</v>
      </c>
      <c r="F36" s="49"/>
      <c r="G36" s="48"/>
      <c r="H36" s="48"/>
      <c r="I36" s="48"/>
      <c r="J36" s="48"/>
      <c r="K36" s="48"/>
      <c r="L36" s="48"/>
      <c r="M36" s="48"/>
      <c r="N36" s="48"/>
      <c r="O36" s="48"/>
      <c r="P36" s="48"/>
    </row>
    <row r="37" spans="1:16" s="70" customFormat="1" ht="11.25">
      <c r="A37" s="72">
        <v>23</v>
      </c>
      <c r="B37" s="83" t="s">
        <v>538</v>
      </c>
      <c r="C37" s="157" t="s">
        <v>427</v>
      </c>
      <c r="D37" s="48" t="s">
        <v>526</v>
      </c>
      <c r="E37" s="158">
        <v>3</v>
      </c>
      <c r="F37" s="49"/>
      <c r="G37" s="48"/>
      <c r="H37" s="48"/>
      <c r="I37" s="48"/>
      <c r="J37" s="48"/>
      <c r="K37" s="48"/>
      <c r="L37" s="48"/>
      <c r="M37" s="48"/>
      <c r="N37" s="48"/>
      <c r="O37" s="48"/>
      <c r="P37" s="48"/>
    </row>
    <row r="38" spans="1:16" s="70" customFormat="1" ht="11.25">
      <c r="A38" s="72">
        <v>24</v>
      </c>
      <c r="B38" s="83" t="s">
        <v>538</v>
      </c>
      <c r="C38" s="157" t="s">
        <v>428</v>
      </c>
      <c r="D38" s="48" t="s">
        <v>526</v>
      </c>
      <c r="E38" s="158">
        <v>2</v>
      </c>
      <c r="F38" s="49"/>
      <c r="G38" s="48"/>
      <c r="H38" s="48"/>
      <c r="I38" s="48"/>
      <c r="J38" s="48"/>
      <c r="K38" s="48"/>
      <c r="L38" s="48"/>
      <c r="M38" s="48"/>
      <c r="N38" s="48"/>
      <c r="O38" s="48"/>
      <c r="P38" s="48"/>
    </row>
    <row r="39" spans="1:16" s="70" customFormat="1" ht="11.25">
      <c r="A39" s="72">
        <v>25</v>
      </c>
      <c r="B39" s="83" t="s">
        <v>538</v>
      </c>
      <c r="C39" s="157" t="s">
        <v>429</v>
      </c>
      <c r="D39" s="48" t="s">
        <v>526</v>
      </c>
      <c r="E39" s="158">
        <v>2</v>
      </c>
      <c r="F39" s="49"/>
      <c r="G39" s="48"/>
      <c r="H39" s="48"/>
      <c r="I39" s="48"/>
      <c r="J39" s="48"/>
      <c r="K39" s="48"/>
      <c r="L39" s="48"/>
      <c r="M39" s="48"/>
      <c r="N39" s="48"/>
      <c r="O39" s="48"/>
      <c r="P39" s="48"/>
    </row>
    <row r="40" spans="1:16" s="70" customFormat="1" ht="22.5">
      <c r="A40" s="72">
        <v>26</v>
      </c>
      <c r="B40" s="83" t="s">
        <v>538</v>
      </c>
      <c r="C40" s="157" t="s">
        <v>594</v>
      </c>
      <c r="D40" s="48" t="s">
        <v>526</v>
      </c>
      <c r="E40" s="158">
        <v>2</v>
      </c>
      <c r="F40" s="49"/>
      <c r="G40" s="48"/>
      <c r="H40" s="48"/>
      <c r="I40" s="48"/>
      <c r="J40" s="48"/>
      <c r="K40" s="48"/>
      <c r="L40" s="48"/>
      <c r="M40" s="48"/>
      <c r="N40" s="48"/>
      <c r="O40" s="48"/>
      <c r="P40" s="48"/>
    </row>
    <row r="41" spans="1:16" s="70" customFormat="1" ht="22.5">
      <c r="A41" s="72">
        <v>27</v>
      </c>
      <c r="B41" s="83" t="s">
        <v>538</v>
      </c>
      <c r="C41" s="157" t="s">
        <v>595</v>
      </c>
      <c r="D41" s="48" t="s">
        <v>526</v>
      </c>
      <c r="E41" s="158">
        <v>1</v>
      </c>
      <c r="F41" s="49"/>
      <c r="G41" s="48"/>
      <c r="H41" s="48"/>
      <c r="I41" s="48"/>
      <c r="J41" s="48"/>
      <c r="K41" s="48"/>
      <c r="L41" s="48"/>
      <c r="M41" s="48"/>
      <c r="N41" s="48"/>
      <c r="O41" s="48"/>
      <c r="P41" s="48"/>
    </row>
    <row r="42" spans="1:16" s="70" customFormat="1" ht="22.5">
      <c r="A42" s="72">
        <v>28</v>
      </c>
      <c r="B42" s="83" t="s">
        <v>538</v>
      </c>
      <c r="C42" s="157" t="s">
        <v>596</v>
      </c>
      <c r="D42" s="48" t="s">
        <v>526</v>
      </c>
      <c r="E42" s="158">
        <v>29</v>
      </c>
      <c r="F42" s="49"/>
      <c r="G42" s="48"/>
      <c r="H42" s="48"/>
      <c r="I42" s="48"/>
      <c r="J42" s="48"/>
      <c r="K42" s="48"/>
      <c r="L42" s="48"/>
      <c r="M42" s="48"/>
      <c r="N42" s="48"/>
      <c r="O42" s="48"/>
      <c r="P42" s="48"/>
    </row>
    <row r="43" spans="1:16" s="70" customFormat="1" ht="22.5">
      <c r="A43" s="72">
        <v>29</v>
      </c>
      <c r="B43" s="83" t="s">
        <v>538</v>
      </c>
      <c r="C43" s="157" t="s">
        <v>597</v>
      </c>
      <c r="D43" s="48" t="s">
        <v>526</v>
      </c>
      <c r="E43" s="158">
        <v>10</v>
      </c>
      <c r="F43" s="49"/>
      <c r="G43" s="48"/>
      <c r="H43" s="48"/>
      <c r="I43" s="48"/>
      <c r="J43" s="48"/>
      <c r="K43" s="48"/>
      <c r="L43" s="48"/>
      <c r="M43" s="48"/>
      <c r="N43" s="48"/>
      <c r="O43" s="48"/>
      <c r="P43" s="48"/>
    </row>
    <row r="44" spans="1:16" s="70" customFormat="1" ht="22.5">
      <c r="A44" s="72">
        <v>30</v>
      </c>
      <c r="B44" s="83" t="s">
        <v>538</v>
      </c>
      <c r="C44" s="157" t="s">
        <v>598</v>
      </c>
      <c r="D44" s="48" t="s">
        <v>526</v>
      </c>
      <c r="E44" s="158">
        <v>9</v>
      </c>
      <c r="F44" s="49"/>
      <c r="G44" s="48"/>
      <c r="H44" s="48"/>
      <c r="I44" s="48"/>
      <c r="J44" s="48"/>
      <c r="K44" s="48"/>
      <c r="L44" s="48"/>
      <c r="M44" s="48"/>
      <c r="N44" s="48"/>
      <c r="O44" s="48"/>
      <c r="P44" s="48"/>
    </row>
    <row r="45" spans="1:16" s="70" customFormat="1" ht="22.5">
      <c r="A45" s="72">
        <v>31</v>
      </c>
      <c r="B45" s="83" t="s">
        <v>538</v>
      </c>
      <c r="C45" s="157" t="s">
        <v>599</v>
      </c>
      <c r="D45" s="48" t="s">
        <v>526</v>
      </c>
      <c r="E45" s="158">
        <v>1</v>
      </c>
      <c r="F45" s="49"/>
      <c r="G45" s="48"/>
      <c r="H45" s="48"/>
      <c r="I45" s="48"/>
      <c r="J45" s="48"/>
      <c r="K45" s="48"/>
      <c r="L45" s="48"/>
      <c r="M45" s="48"/>
      <c r="N45" s="48"/>
      <c r="O45" s="48"/>
      <c r="P45" s="48"/>
    </row>
    <row r="46" spans="1:16" s="70" customFormat="1" ht="22.5">
      <c r="A46" s="72">
        <v>32</v>
      </c>
      <c r="B46" s="83" t="s">
        <v>538</v>
      </c>
      <c r="C46" s="157" t="s">
        <v>600</v>
      </c>
      <c r="D46" s="48" t="s">
        <v>526</v>
      </c>
      <c r="E46" s="158">
        <v>8</v>
      </c>
      <c r="F46" s="49"/>
      <c r="G46" s="48"/>
      <c r="H46" s="48"/>
      <c r="I46" s="48"/>
      <c r="J46" s="48"/>
      <c r="K46" s="48"/>
      <c r="L46" s="48"/>
      <c r="M46" s="48"/>
      <c r="N46" s="48"/>
      <c r="O46" s="48"/>
      <c r="P46" s="48"/>
    </row>
    <row r="47" spans="1:16" s="70" customFormat="1" ht="22.5">
      <c r="A47" s="72">
        <v>33</v>
      </c>
      <c r="B47" s="83" t="s">
        <v>538</v>
      </c>
      <c r="C47" s="157" t="s">
        <v>601</v>
      </c>
      <c r="D47" s="48" t="s">
        <v>526</v>
      </c>
      <c r="E47" s="158">
        <v>1</v>
      </c>
      <c r="F47" s="49"/>
      <c r="G47" s="48"/>
      <c r="H47" s="48"/>
      <c r="I47" s="48"/>
      <c r="J47" s="48"/>
      <c r="K47" s="48"/>
      <c r="L47" s="48"/>
      <c r="M47" s="48"/>
      <c r="N47" s="48"/>
      <c r="O47" s="48"/>
      <c r="P47" s="48"/>
    </row>
    <row r="48" spans="1:16" s="70" customFormat="1" ht="22.5">
      <c r="A48" s="72">
        <v>34</v>
      </c>
      <c r="B48" s="83" t="s">
        <v>538</v>
      </c>
      <c r="C48" s="157" t="s">
        <v>430</v>
      </c>
      <c r="D48" s="48" t="s">
        <v>526</v>
      </c>
      <c r="E48" s="158">
        <v>5</v>
      </c>
      <c r="F48" s="49"/>
      <c r="G48" s="48"/>
      <c r="H48" s="48"/>
      <c r="I48" s="48"/>
      <c r="J48" s="48"/>
      <c r="K48" s="48"/>
      <c r="L48" s="48"/>
      <c r="M48" s="48"/>
      <c r="N48" s="48"/>
      <c r="O48" s="48"/>
      <c r="P48" s="48"/>
    </row>
    <row r="49" spans="1:16" s="70" customFormat="1" ht="22.5">
      <c r="A49" s="72">
        <v>35</v>
      </c>
      <c r="B49" s="83" t="s">
        <v>538</v>
      </c>
      <c r="C49" s="157" t="s">
        <v>431</v>
      </c>
      <c r="D49" s="48" t="s">
        <v>526</v>
      </c>
      <c r="E49" s="158">
        <v>2</v>
      </c>
      <c r="F49" s="49"/>
      <c r="G49" s="48"/>
      <c r="H49" s="48"/>
      <c r="I49" s="48"/>
      <c r="J49" s="48"/>
      <c r="K49" s="48"/>
      <c r="L49" s="48"/>
      <c r="M49" s="48"/>
      <c r="N49" s="48"/>
      <c r="O49" s="48"/>
      <c r="P49" s="48"/>
    </row>
    <row r="50" spans="1:16" s="70" customFormat="1" ht="22.5">
      <c r="A50" s="72">
        <v>36</v>
      </c>
      <c r="B50" s="83" t="s">
        <v>538</v>
      </c>
      <c r="C50" s="157" t="s">
        <v>432</v>
      </c>
      <c r="D50" s="48" t="s">
        <v>526</v>
      </c>
      <c r="E50" s="158">
        <v>1</v>
      </c>
      <c r="F50" s="49"/>
      <c r="G50" s="48"/>
      <c r="H50" s="48"/>
      <c r="I50" s="48"/>
      <c r="J50" s="48"/>
      <c r="K50" s="48"/>
      <c r="L50" s="48"/>
      <c r="M50" s="48"/>
      <c r="N50" s="48"/>
      <c r="O50" s="48"/>
      <c r="P50" s="48"/>
    </row>
    <row r="51" spans="1:16" s="70" customFormat="1" ht="22.5">
      <c r="A51" s="72">
        <v>37</v>
      </c>
      <c r="B51" s="83" t="s">
        <v>538</v>
      </c>
      <c r="C51" s="157" t="s">
        <v>602</v>
      </c>
      <c r="D51" s="48" t="s">
        <v>526</v>
      </c>
      <c r="E51" s="158">
        <v>2</v>
      </c>
      <c r="F51" s="49"/>
      <c r="G51" s="48"/>
      <c r="H51" s="48"/>
      <c r="I51" s="48"/>
      <c r="J51" s="48"/>
      <c r="K51" s="48"/>
      <c r="L51" s="48"/>
      <c r="M51" s="48"/>
      <c r="N51" s="48"/>
      <c r="O51" s="48"/>
      <c r="P51" s="48"/>
    </row>
    <row r="52" spans="1:16" s="70" customFormat="1" ht="22.5">
      <c r="A52" s="72">
        <v>38</v>
      </c>
      <c r="B52" s="83" t="s">
        <v>538</v>
      </c>
      <c r="C52" s="157" t="s">
        <v>433</v>
      </c>
      <c r="D52" s="48" t="s">
        <v>526</v>
      </c>
      <c r="E52" s="158">
        <v>1</v>
      </c>
      <c r="F52" s="49"/>
      <c r="G52" s="48"/>
      <c r="H52" s="48"/>
      <c r="I52" s="48"/>
      <c r="J52" s="48"/>
      <c r="K52" s="48"/>
      <c r="L52" s="48"/>
      <c r="M52" s="48"/>
      <c r="N52" s="48"/>
      <c r="O52" s="48"/>
      <c r="P52" s="48"/>
    </row>
    <row r="53" spans="1:16" s="70" customFormat="1" ht="22.5">
      <c r="A53" s="72">
        <v>39</v>
      </c>
      <c r="B53" s="83" t="s">
        <v>538</v>
      </c>
      <c r="C53" s="157" t="s">
        <v>434</v>
      </c>
      <c r="D53" s="48" t="s">
        <v>526</v>
      </c>
      <c r="E53" s="158">
        <v>1</v>
      </c>
      <c r="F53" s="49"/>
      <c r="G53" s="48"/>
      <c r="H53" s="48"/>
      <c r="I53" s="48"/>
      <c r="J53" s="48"/>
      <c r="K53" s="48"/>
      <c r="L53" s="48"/>
      <c r="M53" s="48"/>
      <c r="N53" s="48"/>
      <c r="O53" s="48"/>
      <c r="P53" s="48"/>
    </row>
    <row r="54" spans="1:16" s="70" customFormat="1" ht="22.5">
      <c r="A54" s="72">
        <v>40</v>
      </c>
      <c r="B54" s="83" t="s">
        <v>538</v>
      </c>
      <c r="C54" s="157" t="s">
        <v>435</v>
      </c>
      <c r="D54" s="48" t="s">
        <v>526</v>
      </c>
      <c r="E54" s="158">
        <v>1</v>
      </c>
      <c r="F54" s="49"/>
      <c r="G54" s="48"/>
      <c r="H54" s="48"/>
      <c r="I54" s="48"/>
      <c r="J54" s="48"/>
      <c r="K54" s="48"/>
      <c r="L54" s="48"/>
      <c r="M54" s="48"/>
      <c r="N54" s="48"/>
      <c r="O54" s="48"/>
      <c r="P54" s="48"/>
    </row>
    <row r="55" spans="1:16" s="70" customFormat="1" ht="22.5">
      <c r="A55" s="72">
        <v>41</v>
      </c>
      <c r="B55" s="83" t="s">
        <v>538</v>
      </c>
      <c r="C55" s="157" t="s">
        <v>436</v>
      </c>
      <c r="D55" s="48" t="s">
        <v>526</v>
      </c>
      <c r="E55" s="158">
        <v>1</v>
      </c>
      <c r="F55" s="49"/>
      <c r="G55" s="48"/>
      <c r="H55" s="48"/>
      <c r="I55" s="48"/>
      <c r="J55" s="48"/>
      <c r="K55" s="48"/>
      <c r="L55" s="48"/>
      <c r="M55" s="48"/>
      <c r="N55" s="48"/>
      <c r="O55" s="48"/>
      <c r="P55" s="48"/>
    </row>
    <row r="56" spans="1:16" s="70" customFormat="1" ht="22.5">
      <c r="A56" s="72">
        <v>42</v>
      </c>
      <c r="B56" s="83" t="s">
        <v>538</v>
      </c>
      <c r="C56" s="157" t="s">
        <v>437</v>
      </c>
      <c r="D56" s="48" t="s">
        <v>526</v>
      </c>
      <c r="E56" s="158">
        <v>1</v>
      </c>
      <c r="F56" s="49"/>
      <c r="G56" s="48"/>
      <c r="H56" s="48"/>
      <c r="I56" s="48"/>
      <c r="J56" s="48"/>
      <c r="K56" s="48"/>
      <c r="L56" s="48"/>
      <c r="M56" s="48"/>
      <c r="N56" s="48"/>
      <c r="O56" s="48"/>
      <c r="P56" s="48"/>
    </row>
    <row r="57" spans="1:16" s="70" customFormat="1" ht="22.5">
      <c r="A57" s="72">
        <v>43</v>
      </c>
      <c r="B57" s="83" t="s">
        <v>538</v>
      </c>
      <c r="C57" s="157" t="s">
        <v>438</v>
      </c>
      <c r="D57" s="48" t="s">
        <v>526</v>
      </c>
      <c r="E57" s="158">
        <v>1</v>
      </c>
      <c r="F57" s="49"/>
      <c r="G57" s="48"/>
      <c r="H57" s="48"/>
      <c r="I57" s="48"/>
      <c r="J57" s="48"/>
      <c r="K57" s="48"/>
      <c r="L57" s="48"/>
      <c r="M57" s="48"/>
      <c r="N57" s="48"/>
      <c r="O57" s="48"/>
      <c r="P57" s="48"/>
    </row>
    <row r="58" spans="1:16" s="70" customFormat="1" ht="22.5">
      <c r="A58" s="72">
        <v>44</v>
      </c>
      <c r="B58" s="83" t="s">
        <v>538</v>
      </c>
      <c r="C58" s="157" t="s">
        <v>439</v>
      </c>
      <c r="D58" s="48" t="s">
        <v>526</v>
      </c>
      <c r="E58" s="158">
        <v>1</v>
      </c>
      <c r="F58" s="49"/>
      <c r="G58" s="48"/>
      <c r="H58" s="48"/>
      <c r="I58" s="48"/>
      <c r="J58" s="48"/>
      <c r="K58" s="48"/>
      <c r="L58" s="48"/>
      <c r="M58" s="48"/>
      <c r="N58" s="48"/>
      <c r="O58" s="48"/>
      <c r="P58" s="48"/>
    </row>
    <row r="59" spans="1:16" s="70" customFormat="1" ht="22.5">
      <c r="A59" s="72">
        <v>45</v>
      </c>
      <c r="B59" s="83" t="s">
        <v>538</v>
      </c>
      <c r="C59" s="157" t="s">
        <v>440</v>
      </c>
      <c r="D59" s="48" t="s">
        <v>526</v>
      </c>
      <c r="E59" s="158">
        <v>2</v>
      </c>
      <c r="F59" s="49"/>
      <c r="G59" s="48"/>
      <c r="H59" s="48"/>
      <c r="I59" s="48"/>
      <c r="J59" s="48"/>
      <c r="K59" s="48"/>
      <c r="L59" s="48"/>
      <c r="M59" s="48"/>
      <c r="N59" s="48"/>
      <c r="O59" s="48"/>
      <c r="P59" s="48"/>
    </row>
    <row r="60" spans="1:16" s="70" customFormat="1" ht="22.5">
      <c r="A60" s="72">
        <v>46</v>
      </c>
      <c r="B60" s="83" t="s">
        <v>538</v>
      </c>
      <c r="C60" s="157" t="s">
        <v>441</v>
      </c>
      <c r="D60" s="48" t="s">
        <v>526</v>
      </c>
      <c r="E60" s="158">
        <v>1</v>
      </c>
      <c r="F60" s="49"/>
      <c r="G60" s="48"/>
      <c r="H60" s="48"/>
      <c r="I60" s="48"/>
      <c r="J60" s="48"/>
      <c r="K60" s="48"/>
      <c r="L60" s="48"/>
      <c r="M60" s="48"/>
      <c r="N60" s="48"/>
      <c r="O60" s="48"/>
      <c r="P60" s="48"/>
    </row>
    <row r="61" spans="1:16" s="70" customFormat="1" ht="11.25">
      <c r="A61" s="72">
        <v>47</v>
      </c>
      <c r="B61" s="83" t="s">
        <v>538</v>
      </c>
      <c r="C61" s="157" t="s">
        <v>603</v>
      </c>
      <c r="D61" s="48" t="s">
        <v>526</v>
      </c>
      <c r="E61" s="158">
        <v>10</v>
      </c>
      <c r="F61" s="49"/>
      <c r="G61" s="48"/>
      <c r="H61" s="48"/>
      <c r="I61" s="48"/>
      <c r="J61" s="48"/>
      <c r="K61" s="48"/>
      <c r="L61" s="48"/>
      <c r="M61" s="48"/>
      <c r="N61" s="48"/>
      <c r="O61" s="48"/>
      <c r="P61" s="48"/>
    </row>
    <row r="62" spans="1:16" s="70" customFormat="1" ht="11.25">
      <c r="A62" s="72">
        <v>48</v>
      </c>
      <c r="B62" s="83" t="s">
        <v>538</v>
      </c>
      <c r="C62" s="157" t="s">
        <v>442</v>
      </c>
      <c r="D62" s="48" t="s">
        <v>526</v>
      </c>
      <c r="E62" s="158">
        <v>2</v>
      </c>
      <c r="F62" s="49"/>
      <c r="G62" s="48"/>
      <c r="H62" s="48"/>
      <c r="I62" s="48"/>
      <c r="J62" s="48"/>
      <c r="K62" s="48"/>
      <c r="L62" s="48"/>
      <c r="M62" s="48"/>
      <c r="N62" s="48"/>
      <c r="O62" s="48"/>
      <c r="P62" s="48"/>
    </row>
    <row r="63" spans="1:16" s="70" customFormat="1" ht="11.25">
      <c r="A63" s="72">
        <v>49</v>
      </c>
      <c r="B63" s="83" t="s">
        <v>538</v>
      </c>
      <c r="C63" s="157" t="s">
        <v>604</v>
      </c>
      <c r="D63" s="48" t="s">
        <v>526</v>
      </c>
      <c r="E63" s="158">
        <v>9</v>
      </c>
      <c r="F63" s="49"/>
      <c r="G63" s="48"/>
      <c r="H63" s="48"/>
      <c r="I63" s="48"/>
      <c r="J63" s="48"/>
      <c r="K63" s="48"/>
      <c r="L63" s="48"/>
      <c r="M63" s="48"/>
      <c r="N63" s="48"/>
      <c r="O63" s="48"/>
      <c r="P63" s="48"/>
    </row>
    <row r="64" spans="1:16" s="70" customFormat="1" ht="11.25">
      <c r="A64" s="72">
        <v>50</v>
      </c>
      <c r="B64" s="83" t="s">
        <v>538</v>
      </c>
      <c r="C64" s="157" t="s">
        <v>443</v>
      </c>
      <c r="D64" s="48" t="s">
        <v>526</v>
      </c>
      <c r="E64" s="158">
        <v>1</v>
      </c>
      <c r="F64" s="49"/>
      <c r="G64" s="48"/>
      <c r="H64" s="48"/>
      <c r="I64" s="48"/>
      <c r="J64" s="48"/>
      <c r="K64" s="48"/>
      <c r="L64" s="48"/>
      <c r="M64" s="48"/>
      <c r="N64" s="48"/>
      <c r="O64" s="48"/>
      <c r="P64" s="48"/>
    </row>
    <row r="65" spans="1:16" s="70" customFormat="1" ht="11.25">
      <c r="A65" s="72">
        <v>51</v>
      </c>
      <c r="B65" s="83" t="s">
        <v>538</v>
      </c>
      <c r="C65" s="157" t="s">
        <v>605</v>
      </c>
      <c r="D65" s="48" t="s">
        <v>526</v>
      </c>
      <c r="E65" s="158">
        <v>4</v>
      </c>
      <c r="F65" s="49"/>
      <c r="G65" s="48"/>
      <c r="H65" s="48"/>
      <c r="I65" s="48"/>
      <c r="J65" s="48"/>
      <c r="K65" s="48"/>
      <c r="L65" s="48"/>
      <c r="M65" s="48"/>
      <c r="N65" s="48"/>
      <c r="O65" s="48"/>
      <c r="P65" s="48"/>
    </row>
    <row r="66" spans="1:16" s="70" customFormat="1" ht="22.5">
      <c r="A66" s="72">
        <v>52</v>
      </c>
      <c r="B66" s="83" t="s">
        <v>538</v>
      </c>
      <c r="C66" s="157" t="s">
        <v>146</v>
      </c>
      <c r="D66" s="48" t="s">
        <v>526</v>
      </c>
      <c r="E66" s="158">
        <v>1</v>
      </c>
      <c r="F66" s="49"/>
      <c r="G66" s="48"/>
      <c r="H66" s="48"/>
      <c r="I66" s="48"/>
      <c r="J66" s="48"/>
      <c r="K66" s="48"/>
      <c r="L66" s="48"/>
      <c r="M66" s="48"/>
      <c r="N66" s="48"/>
      <c r="O66" s="48"/>
      <c r="P66" s="48"/>
    </row>
    <row r="67" spans="1:16" s="70" customFormat="1" ht="22.5">
      <c r="A67" s="72">
        <v>53</v>
      </c>
      <c r="B67" s="83" t="s">
        <v>538</v>
      </c>
      <c r="C67" s="157" t="s">
        <v>147</v>
      </c>
      <c r="D67" s="48" t="s">
        <v>526</v>
      </c>
      <c r="E67" s="158">
        <v>1</v>
      </c>
      <c r="F67" s="49"/>
      <c r="G67" s="48"/>
      <c r="H67" s="48"/>
      <c r="I67" s="48"/>
      <c r="J67" s="48"/>
      <c r="K67" s="48"/>
      <c r="L67" s="48"/>
      <c r="M67" s="48"/>
      <c r="N67" s="48"/>
      <c r="O67" s="48"/>
      <c r="P67" s="48"/>
    </row>
    <row r="68" spans="1:16" s="70" customFormat="1" ht="22.5">
      <c r="A68" s="72">
        <v>54</v>
      </c>
      <c r="B68" s="83" t="s">
        <v>538</v>
      </c>
      <c r="C68" s="157" t="s">
        <v>148</v>
      </c>
      <c r="D68" s="48" t="s">
        <v>526</v>
      </c>
      <c r="E68" s="158">
        <v>2</v>
      </c>
      <c r="F68" s="49"/>
      <c r="G68" s="48"/>
      <c r="H68" s="48"/>
      <c r="I68" s="48"/>
      <c r="J68" s="48"/>
      <c r="K68" s="48"/>
      <c r="L68" s="48"/>
      <c r="M68" s="48"/>
      <c r="N68" s="48"/>
      <c r="O68" s="48"/>
      <c r="P68" s="48"/>
    </row>
    <row r="69" spans="1:16" s="70" customFormat="1" ht="11.25">
      <c r="A69" s="72">
        <v>55</v>
      </c>
      <c r="B69" s="83" t="s">
        <v>538</v>
      </c>
      <c r="C69" s="157" t="s">
        <v>149</v>
      </c>
      <c r="D69" s="48" t="s">
        <v>526</v>
      </c>
      <c r="E69" s="158">
        <v>1</v>
      </c>
      <c r="F69" s="49"/>
      <c r="G69" s="48"/>
      <c r="H69" s="48"/>
      <c r="I69" s="48"/>
      <c r="J69" s="48"/>
      <c r="K69" s="48"/>
      <c r="L69" s="48"/>
      <c r="M69" s="48"/>
      <c r="N69" s="48"/>
      <c r="O69" s="48"/>
      <c r="P69" s="48"/>
    </row>
    <row r="70" spans="1:16" s="70" customFormat="1" ht="11.25">
      <c r="A70" s="72">
        <v>56</v>
      </c>
      <c r="B70" s="83" t="s">
        <v>538</v>
      </c>
      <c r="C70" s="157" t="s">
        <v>150</v>
      </c>
      <c r="D70" s="48" t="s">
        <v>526</v>
      </c>
      <c r="E70" s="158">
        <v>1</v>
      </c>
      <c r="F70" s="49"/>
      <c r="G70" s="48"/>
      <c r="H70" s="48"/>
      <c r="I70" s="48"/>
      <c r="J70" s="48"/>
      <c r="K70" s="48"/>
      <c r="L70" s="48"/>
      <c r="M70" s="48"/>
      <c r="N70" s="48"/>
      <c r="O70" s="48"/>
      <c r="P70" s="48"/>
    </row>
    <row r="71" spans="1:16" s="70" customFormat="1" ht="11.25">
      <c r="A71" s="72">
        <v>57</v>
      </c>
      <c r="B71" s="83" t="s">
        <v>538</v>
      </c>
      <c r="C71" s="157" t="s">
        <v>151</v>
      </c>
      <c r="D71" s="48" t="s">
        <v>526</v>
      </c>
      <c r="E71" s="158">
        <v>2</v>
      </c>
      <c r="F71" s="49"/>
      <c r="G71" s="48"/>
      <c r="H71" s="48"/>
      <c r="I71" s="48"/>
      <c r="J71" s="48"/>
      <c r="K71" s="48"/>
      <c r="L71" s="48"/>
      <c r="M71" s="48"/>
      <c r="N71" s="48"/>
      <c r="O71" s="48"/>
      <c r="P71" s="48"/>
    </row>
    <row r="72" spans="1:16" s="70" customFormat="1" ht="11.25">
      <c r="A72" s="72">
        <v>58</v>
      </c>
      <c r="B72" s="83" t="s">
        <v>538</v>
      </c>
      <c r="C72" s="157" t="s">
        <v>152</v>
      </c>
      <c r="D72" s="48" t="s">
        <v>526</v>
      </c>
      <c r="E72" s="158">
        <v>2</v>
      </c>
      <c r="F72" s="49"/>
      <c r="G72" s="48"/>
      <c r="H72" s="48"/>
      <c r="I72" s="48"/>
      <c r="J72" s="48"/>
      <c r="K72" s="48"/>
      <c r="L72" s="48"/>
      <c r="M72" s="48"/>
      <c r="N72" s="48"/>
      <c r="O72" s="48"/>
      <c r="P72" s="48"/>
    </row>
    <row r="73" spans="1:16" s="70" customFormat="1" ht="11.25">
      <c r="A73" s="72">
        <v>59</v>
      </c>
      <c r="B73" s="83" t="s">
        <v>538</v>
      </c>
      <c r="C73" s="157" t="s">
        <v>153</v>
      </c>
      <c r="D73" s="48" t="s">
        <v>526</v>
      </c>
      <c r="E73" s="158">
        <v>1</v>
      </c>
      <c r="F73" s="49"/>
      <c r="G73" s="48"/>
      <c r="H73" s="48"/>
      <c r="I73" s="48"/>
      <c r="J73" s="48"/>
      <c r="K73" s="48"/>
      <c r="L73" s="48"/>
      <c r="M73" s="48"/>
      <c r="N73" s="48"/>
      <c r="O73" s="48"/>
      <c r="P73" s="48"/>
    </row>
    <row r="74" spans="1:16" s="70" customFormat="1" ht="11.25">
      <c r="A74" s="72">
        <v>60</v>
      </c>
      <c r="B74" s="83" t="s">
        <v>538</v>
      </c>
      <c r="C74" s="157" t="s">
        <v>606</v>
      </c>
      <c r="D74" s="48" t="s">
        <v>526</v>
      </c>
      <c r="E74" s="158">
        <v>15</v>
      </c>
      <c r="F74" s="49"/>
      <c r="G74" s="48"/>
      <c r="H74" s="48"/>
      <c r="I74" s="48"/>
      <c r="J74" s="48"/>
      <c r="K74" s="48"/>
      <c r="L74" s="48"/>
      <c r="M74" s="48"/>
      <c r="N74" s="48"/>
      <c r="O74" s="48"/>
      <c r="P74" s="48"/>
    </row>
    <row r="75" spans="1:16" s="70" customFormat="1" ht="11.25">
      <c r="A75" s="72">
        <v>61</v>
      </c>
      <c r="B75" s="83" t="s">
        <v>538</v>
      </c>
      <c r="C75" s="157" t="s">
        <v>607</v>
      </c>
      <c r="D75" s="48" t="s">
        <v>526</v>
      </c>
      <c r="E75" s="158">
        <v>4</v>
      </c>
      <c r="F75" s="49"/>
      <c r="G75" s="48"/>
      <c r="H75" s="48"/>
      <c r="I75" s="48"/>
      <c r="J75" s="48"/>
      <c r="K75" s="48"/>
      <c r="L75" s="48"/>
      <c r="M75" s="48"/>
      <c r="N75" s="48"/>
      <c r="O75" s="48"/>
      <c r="P75" s="48"/>
    </row>
    <row r="76" spans="1:16" s="70" customFormat="1" ht="11.25">
      <c r="A76" s="72">
        <v>62</v>
      </c>
      <c r="B76" s="83" t="s">
        <v>538</v>
      </c>
      <c r="C76" s="157" t="s">
        <v>154</v>
      </c>
      <c r="D76" s="48" t="s">
        <v>526</v>
      </c>
      <c r="E76" s="158">
        <v>1</v>
      </c>
      <c r="F76" s="49"/>
      <c r="G76" s="48"/>
      <c r="H76" s="48"/>
      <c r="I76" s="48"/>
      <c r="J76" s="48"/>
      <c r="K76" s="48"/>
      <c r="L76" s="48"/>
      <c r="M76" s="48"/>
      <c r="N76" s="48"/>
      <c r="O76" s="48"/>
      <c r="P76" s="48"/>
    </row>
    <row r="77" spans="1:16" ht="12.75">
      <c r="A77" s="394" t="s">
        <v>155</v>
      </c>
      <c r="B77" s="395"/>
      <c r="C77" s="395"/>
      <c r="D77" s="395"/>
      <c r="E77" s="395"/>
      <c r="F77" s="395"/>
      <c r="G77" s="395"/>
      <c r="H77" s="395"/>
      <c r="I77" s="395"/>
      <c r="J77" s="395"/>
      <c r="K77" s="395"/>
      <c r="L77" s="395"/>
      <c r="M77" s="395"/>
      <c r="N77" s="395"/>
      <c r="O77" s="395"/>
      <c r="P77" s="396"/>
    </row>
    <row r="78" spans="1:16" s="70" customFormat="1" ht="11.25">
      <c r="A78" s="72">
        <v>1</v>
      </c>
      <c r="B78" s="83" t="s">
        <v>295</v>
      </c>
      <c r="C78" s="157" t="s">
        <v>156</v>
      </c>
      <c r="D78" s="48" t="s">
        <v>526</v>
      </c>
      <c r="E78" s="158">
        <v>1</v>
      </c>
      <c r="F78" s="49"/>
      <c r="G78" s="48"/>
      <c r="H78" s="48"/>
      <c r="I78" s="48"/>
      <c r="J78" s="48"/>
      <c r="K78" s="48"/>
      <c r="L78" s="48"/>
      <c r="M78" s="48"/>
      <c r="N78" s="48"/>
      <c r="O78" s="48"/>
      <c r="P78" s="48"/>
    </row>
    <row r="79" spans="1:16" s="70" customFormat="1" ht="11.25">
      <c r="A79" s="72">
        <v>2</v>
      </c>
      <c r="B79" s="83" t="s">
        <v>295</v>
      </c>
      <c r="C79" s="157" t="s">
        <v>157</v>
      </c>
      <c r="D79" s="48" t="s">
        <v>526</v>
      </c>
      <c r="E79" s="158">
        <v>2</v>
      </c>
      <c r="F79" s="49"/>
      <c r="G79" s="48"/>
      <c r="H79" s="48"/>
      <c r="I79" s="48"/>
      <c r="J79" s="48"/>
      <c r="K79" s="48"/>
      <c r="L79" s="48"/>
      <c r="M79" s="48"/>
      <c r="N79" s="48"/>
      <c r="O79" s="48"/>
      <c r="P79" s="48"/>
    </row>
    <row r="80" spans="1:16" s="70" customFormat="1" ht="11.25">
      <c r="A80" s="72">
        <v>3</v>
      </c>
      <c r="B80" s="83" t="s">
        <v>295</v>
      </c>
      <c r="C80" s="157" t="s">
        <v>608</v>
      </c>
      <c r="D80" s="48" t="s">
        <v>526</v>
      </c>
      <c r="E80" s="158">
        <v>27</v>
      </c>
      <c r="F80" s="49"/>
      <c r="G80" s="48"/>
      <c r="H80" s="48"/>
      <c r="I80" s="48"/>
      <c r="J80" s="48"/>
      <c r="K80" s="48"/>
      <c r="L80" s="48"/>
      <c r="M80" s="48"/>
      <c r="N80" s="48"/>
      <c r="O80" s="48"/>
      <c r="P80" s="48"/>
    </row>
    <row r="81" spans="1:16" s="70" customFormat="1" ht="11.25">
      <c r="A81" s="72">
        <v>4</v>
      </c>
      <c r="B81" s="83" t="s">
        <v>295</v>
      </c>
      <c r="C81" s="157" t="s">
        <v>609</v>
      </c>
      <c r="D81" s="48" t="s">
        <v>526</v>
      </c>
      <c r="E81" s="158">
        <v>4</v>
      </c>
      <c r="F81" s="49"/>
      <c r="G81" s="48"/>
      <c r="H81" s="48"/>
      <c r="I81" s="48"/>
      <c r="J81" s="48"/>
      <c r="K81" s="48"/>
      <c r="L81" s="48"/>
      <c r="M81" s="48"/>
      <c r="N81" s="48"/>
      <c r="O81" s="48"/>
      <c r="P81" s="48"/>
    </row>
    <row r="82" spans="1:16" s="70" customFormat="1" ht="11.25">
      <c r="A82" s="72">
        <v>5</v>
      </c>
      <c r="B82" s="83" t="s">
        <v>295</v>
      </c>
      <c r="C82" s="157" t="s">
        <v>610</v>
      </c>
      <c r="D82" s="48" t="s">
        <v>526</v>
      </c>
      <c r="E82" s="158">
        <v>2</v>
      </c>
      <c r="F82" s="49"/>
      <c r="G82" s="48"/>
      <c r="H82" s="48"/>
      <c r="I82" s="48"/>
      <c r="J82" s="48"/>
      <c r="K82" s="48"/>
      <c r="L82" s="48"/>
      <c r="M82" s="48"/>
      <c r="N82" s="48"/>
      <c r="O82" s="48"/>
      <c r="P82" s="48"/>
    </row>
    <row r="83" spans="1:16" s="70" customFormat="1" ht="11.25">
      <c r="A83" s="72">
        <v>6</v>
      </c>
      <c r="B83" s="83" t="s">
        <v>295</v>
      </c>
      <c r="C83" s="157" t="s">
        <v>611</v>
      </c>
      <c r="D83" s="48" t="s">
        <v>526</v>
      </c>
      <c r="E83" s="158">
        <v>20</v>
      </c>
      <c r="F83" s="49"/>
      <c r="G83" s="48"/>
      <c r="H83" s="48"/>
      <c r="I83" s="48"/>
      <c r="J83" s="48"/>
      <c r="K83" s="48"/>
      <c r="L83" s="48"/>
      <c r="M83" s="48"/>
      <c r="N83" s="48"/>
      <c r="O83" s="48"/>
      <c r="P83" s="48"/>
    </row>
    <row r="84" spans="1:16" s="70" customFormat="1" ht="11.25">
      <c r="A84" s="72">
        <v>7</v>
      </c>
      <c r="B84" s="83" t="s">
        <v>295</v>
      </c>
      <c r="C84" s="157" t="s">
        <v>158</v>
      </c>
      <c r="D84" s="48" t="s">
        <v>526</v>
      </c>
      <c r="E84" s="158">
        <v>5</v>
      </c>
      <c r="F84" s="49"/>
      <c r="G84" s="48"/>
      <c r="H84" s="48"/>
      <c r="I84" s="48"/>
      <c r="J84" s="48"/>
      <c r="K84" s="48"/>
      <c r="L84" s="48"/>
      <c r="M84" s="48"/>
      <c r="N84" s="48"/>
      <c r="O84" s="48"/>
      <c r="P84" s="48"/>
    </row>
    <row r="85" spans="1:16" s="70" customFormat="1" ht="11.25">
      <c r="A85" s="72">
        <v>8</v>
      </c>
      <c r="B85" s="83" t="s">
        <v>295</v>
      </c>
      <c r="C85" s="157" t="s">
        <v>159</v>
      </c>
      <c r="D85" s="48" t="s">
        <v>526</v>
      </c>
      <c r="E85" s="158">
        <v>2</v>
      </c>
      <c r="F85" s="49"/>
      <c r="G85" s="48"/>
      <c r="H85" s="48"/>
      <c r="I85" s="48"/>
      <c r="J85" s="48"/>
      <c r="K85" s="48"/>
      <c r="L85" s="48"/>
      <c r="M85" s="48"/>
      <c r="N85" s="48"/>
      <c r="O85" s="48"/>
      <c r="P85" s="48"/>
    </row>
    <row r="86" spans="1:16" s="70" customFormat="1" ht="11.25">
      <c r="A86" s="72">
        <v>9</v>
      </c>
      <c r="B86" s="83" t="s">
        <v>295</v>
      </c>
      <c r="C86" s="157" t="s">
        <v>160</v>
      </c>
      <c r="D86" s="48" t="s">
        <v>526</v>
      </c>
      <c r="E86" s="158">
        <v>1</v>
      </c>
      <c r="F86" s="49"/>
      <c r="G86" s="48"/>
      <c r="H86" s="48"/>
      <c r="I86" s="48"/>
      <c r="J86" s="48"/>
      <c r="K86" s="48"/>
      <c r="L86" s="48"/>
      <c r="M86" s="48"/>
      <c r="N86" s="48"/>
      <c r="O86" s="48"/>
      <c r="P86" s="48"/>
    </row>
    <row r="87" spans="1:16" s="70" customFormat="1" ht="11.25">
      <c r="A87" s="72">
        <v>10</v>
      </c>
      <c r="B87" s="83" t="s">
        <v>295</v>
      </c>
      <c r="C87" s="157" t="s">
        <v>612</v>
      </c>
      <c r="D87" s="48" t="s">
        <v>526</v>
      </c>
      <c r="E87" s="158">
        <v>2</v>
      </c>
      <c r="F87" s="49"/>
      <c r="G87" s="48"/>
      <c r="H87" s="48"/>
      <c r="I87" s="48"/>
      <c r="J87" s="48"/>
      <c r="K87" s="48"/>
      <c r="L87" s="48"/>
      <c r="M87" s="48"/>
      <c r="N87" s="48"/>
      <c r="O87" s="48"/>
      <c r="P87" s="48"/>
    </row>
    <row r="88" spans="1:16" s="70" customFormat="1" ht="11.25">
      <c r="A88" s="72">
        <v>11</v>
      </c>
      <c r="B88" s="83" t="s">
        <v>295</v>
      </c>
      <c r="C88" s="157" t="s">
        <v>613</v>
      </c>
      <c r="D88" s="48" t="s">
        <v>526</v>
      </c>
      <c r="E88" s="158">
        <v>7</v>
      </c>
      <c r="F88" s="49"/>
      <c r="G88" s="48"/>
      <c r="H88" s="48"/>
      <c r="I88" s="48"/>
      <c r="J88" s="48"/>
      <c r="K88" s="48"/>
      <c r="L88" s="48"/>
      <c r="M88" s="48"/>
      <c r="N88" s="48"/>
      <c r="O88" s="48"/>
      <c r="P88" s="48"/>
    </row>
    <row r="89" spans="1:16" s="70" customFormat="1" ht="11.25">
      <c r="A89" s="72">
        <v>12</v>
      </c>
      <c r="B89" s="83" t="s">
        <v>295</v>
      </c>
      <c r="C89" s="157" t="s">
        <v>614</v>
      </c>
      <c r="D89" s="48" t="s">
        <v>526</v>
      </c>
      <c r="E89" s="158">
        <v>5</v>
      </c>
      <c r="F89" s="49"/>
      <c r="G89" s="48"/>
      <c r="H89" s="48"/>
      <c r="I89" s="48"/>
      <c r="J89" s="48"/>
      <c r="K89" s="48"/>
      <c r="L89" s="48"/>
      <c r="M89" s="48"/>
      <c r="N89" s="48"/>
      <c r="O89" s="48"/>
      <c r="P89" s="48"/>
    </row>
    <row r="90" spans="1:16" s="70" customFormat="1" ht="11.25">
      <c r="A90" s="72">
        <v>13</v>
      </c>
      <c r="B90" s="83" t="s">
        <v>295</v>
      </c>
      <c r="C90" s="157" t="s">
        <v>161</v>
      </c>
      <c r="D90" s="48" t="s">
        <v>526</v>
      </c>
      <c r="E90" s="158">
        <v>8</v>
      </c>
      <c r="F90" s="49"/>
      <c r="G90" s="48"/>
      <c r="H90" s="48"/>
      <c r="I90" s="48"/>
      <c r="J90" s="48"/>
      <c r="K90" s="48"/>
      <c r="L90" s="48"/>
      <c r="M90" s="48"/>
      <c r="N90" s="48"/>
      <c r="O90" s="48"/>
      <c r="P90" s="48"/>
    </row>
    <row r="91" spans="1:16" s="70" customFormat="1" ht="11.25">
      <c r="A91" s="72">
        <v>14</v>
      </c>
      <c r="B91" s="83" t="s">
        <v>295</v>
      </c>
      <c r="C91" s="157" t="s">
        <v>162</v>
      </c>
      <c r="D91" s="48" t="s">
        <v>526</v>
      </c>
      <c r="E91" s="158">
        <v>1</v>
      </c>
      <c r="F91" s="49"/>
      <c r="G91" s="48"/>
      <c r="H91" s="48"/>
      <c r="I91" s="48"/>
      <c r="J91" s="48"/>
      <c r="K91" s="48"/>
      <c r="L91" s="48"/>
      <c r="M91" s="48"/>
      <c r="N91" s="48"/>
      <c r="O91" s="48"/>
      <c r="P91" s="48"/>
    </row>
    <row r="92" spans="1:16" s="70" customFormat="1" ht="22.5">
      <c r="A92" s="72">
        <v>15</v>
      </c>
      <c r="B92" s="83" t="s">
        <v>295</v>
      </c>
      <c r="C92" s="157" t="s">
        <v>163</v>
      </c>
      <c r="D92" s="48" t="s">
        <v>526</v>
      </c>
      <c r="E92" s="158">
        <v>2</v>
      </c>
      <c r="F92" s="49"/>
      <c r="G92" s="48"/>
      <c r="H92" s="48"/>
      <c r="I92" s="48"/>
      <c r="J92" s="48"/>
      <c r="K92" s="48"/>
      <c r="L92" s="48"/>
      <c r="M92" s="48"/>
      <c r="N92" s="48"/>
      <c r="O92" s="48"/>
      <c r="P92" s="48"/>
    </row>
    <row r="93" spans="1:16" s="70" customFormat="1" ht="11.25">
      <c r="A93" s="72">
        <v>16</v>
      </c>
      <c r="B93" s="83" t="s">
        <v>295</v>
      </c>
      <c r="C93" s="227" t="s">
        <v>56</v>
      </c>
      <c r="D93" s="39" t="s">
        <v>526</v>
      </c>
      <c r="E93" s="228" t="s">
        <v>545</v>
      </c>
      <c r="F93" s="49"/>
      <c r="G93" s="48"/>
      <c r="H93" s="48"/>
      <c r="I93" s="48"/>
      <c r="J93" s="48"/>
      <c r="K93" s="48"/>
      <c r="L93" s="48"/>
      <c r="M93" s="48"/>
      <c r="N93" s="48"/>
      <c r="O93" s="48"/>
      <c r="P93" s="48"/>
    </row>
    <row r="94" spans="1:16" s="70" customFormat="1" ht="11.25">
      <c r="A94" s="72">
        <v>17</v>
      </c>
      <c r="B94" s="83" t="s">
        <v>295</v>
      </c>
      <c r="C94" s="227" t="s">
        <v>55</v>
      </c>
      <c r="D94" s="39" t="s">
        <v>526</v>
      </c>
      <c r="E94" s="228" t="s">
        <v>541</v>
      </c>
      <c r="F94" s="49"/>
      <c r="G94" s="48"/>
      <c r="H94" s="48"/>
      <c r="I94" s="48"/>
      <c r="J94" s="48"/>
      <c r="K94" s="48"/>
      <c r="L94" s="48"/>
      <c r="M94" s="48"/>
      <c r="N94" s="48"/>
      <c r="O94" s="48"/>
      <c r="P94" s="48"/>
    </row>
    <row r="95" spans="1:16" s="70" customFormat="1" ht="11.25">
      <c r="A95" s="72">
        <v>18</v>
      </c>
      <c r="B95" s="83" t="s">
        <v>295</v>
      </c>
      <c r="C95" s="227" t="s">
        <v>57</v>
      </c>
      <c r="D95" s="39" t="s">
        <v>526</v>
      </c>
      <c r="E95" s="228" t="s">
        <v>540</v>
      </c>
      <c r="F95" s="49"/>
      <c r="G95" s="48"/>
      <c r="H95" s="48"/>
      <c r="I95" s="48"/>
      <c r="J95" s="48"/>
      <c r="K95" s="48"/>
      <c r="L95" s="48"/>
      <c r="M95" s="48"/>
      <c r="N95" s="48"/>
      <c r="O95" s="48"/>
      <c r="P95" s="48"/>
    </row>
    <row r="96" spans="1:16" s="70" customFormat="1" ht="11.25">
      <c r="A96" s="72">
        <v>19</v>
      </c>
      <c r="B96" s="83" t="s">
        <v>295</v>
      </c>
      <c r="C96" s="227" t="s">
        <v>58</v>
      </c>
      <c r="D96" s="39" t="s">
        <v>526</v>
      </c>
      <c r="E96" s="228" t="s">
        <v>544</v>
      </c>
      <c r="F96" s="49"/>
      <c r="G96" s="48"/>
      <c r="H96" s="48"/>
      <c r="I96" s="48"/>
      <c r="J96" s="48"/>
      <c r="K96" s="48"/>
      <c r="L96" s="48"/>
      <c r="M96" s="48"/>
      <c r="N96" s="48"/>
      <c r="O96" s="48"/>
      <c r="P96" s="48"/>
    </row>
    <row r="97" spans="1:16" s="70" customFormat="1" ht="11.25">
      <c r="A97" s="72">
        <v>20</v>
      </c>
      <c r="B97" s="83" t="s">
        <v>295</v>
      </c>
      <c r="C97" s="227" t="s">
        <v>59</v>
      </c>
      <c r="D97" s="39" t="s">
        <v>526</v>
      </c>
      <c r="E97" s="228" t="s">
        <v>539</v>
      </c>
      <c r="F97" s="49"/>
      <c r="G97" s="48"/>
      <c r="H97" s="48"/>
      <c r="I97" s="48"/>
      <c r="J97" s="48"/>
      <c r="K97" s="48"/>
      <c r="L97" s="48"/>
      <c r="M97" s="48"/>
      <c r="N97" s="48"/>
      <c r="O97" s="48"/>
      <c r="P97" s="48"/>
    </row>
    <row r="98" spans="1:16" ht="12.75">
      <c r="A98" s="393" t="s">
        <v>615</v>
      </c>
      <c r="B98" s="393"/>
      <c r="C98" s="393"/>
      <c r="D98" s="393"/>
      <c r="E98" s="393"/>
      <c r="F98" s="393"/>
      <c r="G98" s="393"/>
      <c r="H98" s="393"/>
      <c r="I98" s="393"/>
      <c r="J98" s="393"/>
      <c r="K98" s="393"/>
      <c r="L98" s="393"/>
      <c r="M98" s="393"/>
      <c r="N98" s="393"/>
      <c r="O98" s="393"/>
      <c r="P98" s="393"/>
    </row>
    <row r="99" spans="1:16" s="70" customFormat="1" ht="11.25">
      <c r="A99" s="72">
        <v>1</v>
      </c>
      <c r="B99" s="83" t="s">
        <v>399</v>
      </c>
      <c r="C99" s="159" t="s">
        <v>616</v>
      </c>
      <c r="D99" s="48" t="s">
        <v>524</v>
      </c>
      <c r="E99" s="158">
        <v>1</v>
      </c>
      <c r="F99" s="49"/>
      <c r="G99" s="48"/>
      <c r="H99" s="48"/>
      <c r="I99" s="48"/>
      <c r="J99" s="48"/>
      <c r="K99" s="48"/>
      <c r="L99" s="48"/>
      <c r="M99" s="48"/>
      <c r="N99" s="48"/>
      <c r="O99" s="48"/>
      <c r="P99" s="48"/>
    </row>
    <row r="100" spans="1:16" s="70" customFormat="1" ht="11.25">
      <c r="A100" s="72">
        <v>2</v>
      </c>
      <c r="B100" s="83" t="s">
        <v>399</v>
      </c>
      <c r="C100" s="157" t="s">
        <v>617</v>
      </c>
      <c r="D100" s="48" t="s">
        <v>524</v>
      </c>
      <c r="E100" s="158">
        <v>1</v>
      </c>
      <c r="F100" s="49"/>
      <c r="G100" s="48"/>
      <c r="H100" s="48"/>
      <c r="I100" s="48"/>
      <c r="J100" s="48"/>
      <c r="K100" s="48"/>
      <c r="L100" s="48"/>
      <c r="M100" s="48"/>
      <c r="N100" s="48"/>
      <c r="O100" s="48"/>
      <c r="P100" s="48"/>
    </row>
    <row r="101" spans="1:16" s="70" customFormat="1" ht="11.25">
      <c r="A101" s="72">
        <v>3</v>
      </c>
      <c r="B101" s="83" t="s">
        <v>399</v>
      </c>
      <c r="C101" s="159" t="s">
        <v>618</v>
      </c>
      <c r="D101" s="158" t="s">
        <v>470</v>
      </c>
      <c r="E101" s="158">
        <v>1</v>
      </c>
      <c r="F101" s="49"/>
      <c r="G101" s="48"/>
      <c r="H101" s="48"/>
      <c r="I101" s="48"/>
      <c r="J101" s="48"/>
      <c r="K101" s="48"/>
      <c r="L101" s="48"/>
      <c r="M101" s="48"/>
      <c r="N101" s="48"/>
      <c r="O101" s="48"/>
      <c r="P101" s="48"/>
    </row>
    <row r="102" spans="1:16" s="70" customFormat="1" ht="33.75">
      <c r="A102" s="72">
        <v>4</v>
      </c>
      <c r="B102" s="83" t="s">
        <v>399</v>
      </c>
      <c r="C102" s="157" t="s">
        <v>619</v>
      </c>
      <c r="D102" s="48" t="s">
        <v>527</v>
      </c>
      <c r="E102" s="158">
        <v>35.7</v>
      </c>
      <c r="F102" s="49"/>
      <c r="G102" s="48"/>
      <c r="H102" s="48"/>
      <c r="I102" s="48"/>
      <c r="J102" s="48"/>
      <c r="K102" s="48"/>
      <c r="L102" s="48"/>
      <c r="M102" s="48"/>
      <c r="N102" s="48"/>
      <c r="O102" s="48"/>
      <c r="P102" s="48"/>
    </row>
    <row r="103" spans="1:16" s="70" customFormat="1" ht="22.5">
      <c r="A103" s="72">
        <v>5</v>
      </c>
      <c r="B103" s="83" t="s">
        <v>399</v>
      </c>
      <c r="C103" s="159" t="s">
        <v>468</v>
      </c>
      <c r="D103" s="48" t="s">
        <v>524</v>
      </c>
      <c r="E103" s="158">
        <v>1</v>
      </c>
      <c r="F103" s="49"/>
      <c r="G103" s="48"/>
      <c r="H103" s="48"/>
      <c r="I103" s="48"/>
      <c r="J103" s="48"/>
      <c r="K103" s="48"/>
      <c r="L103" s="48"/>
      <c r="M103" s="48"/>
      <c r="N103" s="48"/>
      <c r="O103" s="48"/>
      <c r="P103" s="48"/>
    </row>
    <row r="104" spans="1:16" s="70" customFormat="1" ht="22.5">
      <c r="A104" s="72">
        <v>6</v>
      </c>
      <c r="B104" s="83" t="s">
        <v>399</v>
      </c>
      <c r="C104" s="159" t="s">
        <v>469</v>
      </c>
      <c r="D104" s="48" t="s">
        <v>524</v>
      </c>
      <c r="E104" s="158">
        <v>1</v>
      </c>
      <c r="F104" s="49"/>
      <c r="G104" s="48"/>
      <c r="H104" s="48"/>
      <c r="I104" s="48"/>
      <c r="J104" s="48"/>
      <c r="K104" s="48"/>
      <c r="L104" s="48"/>
      <c r="M104" s="48"/>
      <c r="N104" s="48"/>
      <c r="O104" s="48"/>
      <c r="P104" s="48"/>
    </row>
    <row r="105" spans="1:16" s="41" customFormat="1" ht="12" thickBot="1">
      <c r="A105" s="251"/>
      <c r="B105" s="273"/>
      <c r="C105" s="274"/>
      <c r="D105" s="257"/>
      <c r="E105" s="257"/>
      <c r="F105" s="256"/>
      <c r="G105" s="257"/>
      <c r="H105" s="257"/>
      <c r="I105" s="257"/>
      <c r="J105" s="257"/>
      <c r="K105" s="257"/>
      <c r="L105" s="257"/>
      <c r="M105" s="257"/>
      <c r="N105" s="257"/>
      <c r="O105" s="257"/>
      <c r="P105" s="257"/>
    </row>
    <row r="106" spans="1:16" s="278" customFormat="1" ht="18.75" customHeight="1" thickTop="1">
      <c r="A106" s="373" t="s">
        <v>676</v>
      </c>
      <c r="B106" s="374"/>
      <c r="C106" s="374"/>
      <c r="D106" s="374"/>
      <c r="E106" s="374"/>
      <c r="F106" s="374"/>
      <c r="G106" s="374"/>
      <c r="H106" s="374"/>
      <c r="I106" s="374"/>
      <c r="J106" s="375"/>
      <c r="K106" s="275"/>
      <c r="L106" s="276"/>
      <c r="M106" s="277"/>
      <c r="N106" s="277"/>
      <c r="O106" s="277"/>
      <c r="P106" s="277"/>
    </row>
    <row r="108" spans="1:16" ht="12.75">
      <c r="A108" s="76"/>
      <c r="B108" s="77"/>
      <c r="C108" s="78" t="s">
        <v>509</v>
      </c>
      <c r="D108" s="391" t="s">
        <v>510</v>
      </c>
      <c r="E108" s="391"/>
      <c r="F108" s="391"/>
      <c r="G108" s="391"/>
      <c r="H108" s="391"/>
      <c r="I108" s="391"/>
      <c r="J108" s="391"/>
      <c r="K108" s="391"/>
      <c r="L108" s="391"/>
      <c r="M108" s="77"/>
      <c r="N108" s="392"/>
      <c r="O108" s="392"/>
      <c r="P108" s="392"/>
    </row>
    <row r="109" spans="1:16" ht="12.75">
      <c r="A109" s="76"/>
      <c r="B109" s="77"/>
      <c r="C109" s="78"/>
      <c r="D109" s="391" t="s">
        <v>511</v>
      </c>
      <c r="E109" s="391"/>
      <c r="F109" s="391"/>
      <c r="G109" s="391"/>
      <c r="H109" s="391"/>
      <c r="I109" s="391"/>
      <c r="J109" s="391"/>
      <c r="K109" s="391"/>
      <c r="L109" s="391"/>
      <c r="M109" s="77"/>
      <c r="N109" s="391"/>
      <c r="O109" s="391"/>
      <c r="P109" s="391"/>
    </row>
    <row r="110" spans="1:16" ht="5.25" customHeight="1">
      <c r="A110" s="76"/>
      <c r="B110" s="77"/>
      <c r="C110" s="78"/>
      <c r="D110" s="77"/>
      <c r="E110" s="77"/>
      <c r="F110" s="77"/>
      <c r="G110" s="77"/>
      <c r="H110" s="77"/>
      <c r="I110" s="77"/>
      <c r="J110" s="77"/>
      <c r="K110" s="77"/>
      <c r="L110" s="77"/>
      <c r="M110" s="77"/>
      <c r="N110" s="77"/>
      <c r="O110" s="77"/>
      <c r="P110" s="77"/>
    </row>
    <row r="111" spans="1:16" ht="5.25" customHeight="1">
      <c r="A111" s="76"/>
      <c r="B111" s="77"/>
      <c r="C111" s="78"/>
      <c r="D111" s="77"/>
      <c r="E111" s="77"/>
      <c r="F111" s="77"/>
      <c r="G111" s="77"/>
      <c r="H111" s="77"/>
      <c r="I111" s="77"/>
      <c r="J111" s="77"/>
      <c r="K111" s="77"/>
      <c r="L111" s="77"/>
      <c r="M111" s="77"/>
      <c r="N111" s="77"/>
      <c r="O111" s="77"/>
      <c r="P111" s="77"/>
    </row>
    <row r="112" spans="1:16" ht="12.75">
      <c r="A112" s="76"/>
      <c r="B112" s="77"/>
      <c r="C112" s="78" t="s">
        <v>519</v>
      </c>
      <c r="D112" s="391" t="s">
        <v>510</v>
      </c>
      <c r="E112" s="391"/>
      <c r="F112" s="391"/>
      <c r="G112" s="391"/>
      <c r="H112" s="391"/>
      <c r="I112" s="391"/>
      <c r="J112" s="391"/>
      <c r="K112" s="391"/>
      <c r="L112" s="391"/>
      <c r="M112" s="77"/>
      <c r="N112" s="392"/>
      <c r="O112" s="392"/>
      <c r="P112" s="392"/>
    </row>
    <row r="113" spans="1:16" ht="12.75">
      <c r="A113" s="76"/>
      <c r="B113" s="77"/>
      <c r="C113" s="78"/>
      <c r="D113" s="391" t="s">
        <v>511</v>
      </c>
      <c r="E113" s="391"/>
      <c r="F113" s="391"/>
      <c r="G113" s="391"/>
      <c r="H113" s="391"/>
      <c r="I113" s="391"/>
      <c r="J113" s="391"/>
      <c r="K113" s="391"/>
      <c r="L113" s="391"/>
      <c r="M113" s="77"/>
      <c r="N113" s="391"/>
      <c r="O113" s="391"/>
      <c r="P113" s="391"/>
    </row>
    <row r="193" ht="12.75">
      <c r="B193" s="80" t="s">
        <v>455</v>
      </c>
    </row>
  </sheetData>
  <sheetProtection/>
  <mergeCells count="48">
    <mergeCell ref="A1:P1"/>
    <mergeCell ref="A2:P2"/>
    <mergeCell ref="A3:B3"/>
    <mergeCell ref="D108:F108"/>
    <mergeCell ref="G108:L108"/>
    <mergeCell ref="N108:P108"/>
    <mergeCell ref="A13:P13"/>
    <mergeCell ref="A15:P15"/>
    <mergeCell ref="A77:P77"/>
    <mergeCell ref="A98:P98"/>
    <mergeCell ref="D113:F113"/>
    <mergeCell ref="G113:L113"/>
    <mergeCell ref="N113:P113"/>
    <mergeCell ref="D109:F109"/>
    <mergeCell ref="G109:L109"/>
    <mergeCell ref="N109:P109"/>
    <mergeCell ref="D112:F112"/>
    <mergeCell ref="G112:L112"/>
    <mergeCell ref="N112:P112"/>
    <mergeCell ref="C3:O3"/>
    <mergeCell ref="A4:B4"/>
    <mergeCell ref="C4:O4"/>
    <mergeCell ref="A5:B5"/>
    <mergeCell ref="C5:O5"/>
    <mergeCell ref="A6:B6"/>
    <mergeCell ref="C6:O6"/>
    <mergeCell ref="A7:B7"/>
    <mergeCell ref="C7:O7"/>
    <mergeCell ref="A8:F8"/>
    <mergeCell ref="G8:H8"/>
    <mergeCell ref="I8:J8"/>
    <mergeCell ref="L8:M8"/>
    <mergeCell ref="N8:O8"/>
    <mergeCell ref="G9:H9"/>
    <mergeCell ref="I9:J9"/>
    <mergeCell ref="L9:M9"/>
    <mergeCell ref="N9:O9"/>
    <mergeCell ref="A10:E10"/>
    <mergeCell ref="H10:I10"/>
    <mergeCell ref="M10:N10"/>
    <mergeCell ref="L11:P11"/>
    <mergeCell ref="A106:J106"/>
    <mergeCell ref="A11:A12"/>
    <mergeCell ref="B11:B12"/>
    <mergeCell ref="C11:C12"/>
    <mergeCell ref="D11:D12"/>
    <mergeCell ref="E11:E12"/>
    <mergeCell ref="F11:K11"/>
  </mergeCells>
  <printOptions horizontalCentered="1"/>
  <pageMargins left="0" right="0" top="0.7480314960629921" bottom="0.3937007874015748" header="0.31496062992125984" footer="0.3149606299212598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indexed="27"/>
  </sheetPr>
  <dimension ref="A1:R229"/>
  <sheetViews>
    <sheetView view="pageBreakPreview" zoomScaleSheetLayoutView="100" zoomScalePageLayoutView="0" workbookViewId="0" topLeftCell="A130">
      <selection activeCell="A142" sqref="A142:J142"/>
    </sheetView>
  </sheetViews>
  <sheetFormatPr defaultColWidth="9.28125" defaultRowHeight="12.75"/>
  <cols>
    <col min="1" max="1" width="3.421875" style="79" customWidth="1"/>
    <col min="2" max="2" width="7.7109375" style="80" customWidth="1"/>
    <col min="3" max="3" width="35.28125" style="81" customWidth="1"/>
    <col min="4" max="4" width="5.00390625" style="82" customWidth="1"/>
    <col min="5" max="5" width="7.421875" style="82" customWidth="1"/>
    <col min="6" max="6" width="5.28125" style="80" customWidth="1"/>
    <col min="7" max="7" width="4.7109375" style="80" customWidth="1"/>
    <col min="8" max="8" width="7.28125" style="80" customWidth="1"/>
    <col min="9" max="9" width="7.57421875" style="80" customWidth="1"/>
    <col min="10" max="10" width="6.28125" style="80" customWidth="1"/>
    <col min="11" max="11" width="9.00390625" style="80" customWidth="1"/>
    <col min="12" max="12" width="11.28125" style="80" customWidth="1"/>
    <col min="13" max="13" width="10.28125" style="80" customWidth="1"/>
    <col min="14" max="14" width="11.57421875" style="80" customWidth="1"/>
    <col min="15" max="15" width="9.421875" style="80" customWidth="1"/>
    <col min="16" max="16" width="11.421875" style="80" customWidth="1"/>
    <col min="17" max="16384" width="9.28125" style="71" customWidth="1"/>
  </cols>
  <sheetData>
    <row r="1" spans="1:16" s="70" customFormat="1" ht="13.5" customHeight="1">
      <c r="A1" s="402"/>
      <c r="B1" s="402"/>
      <c r="C1" s="403"/>
      <c r="D1" s="402"/>
      <c r="E1" s="402"/>
      <c r="F1" s="402"/>
      <c r="G1" s="402"/>
      <c r="H1" s="402"/>
      <c r="I1" s="402"/>
      <c r="J1" s="402"/>
      <c r="K1" s="402"/>
      <c r="L1" s="402"/>
      <c r="M1" s="402"/>
      <c r="N1" s="402"/>
      <c r="O1" s="402"/>
      <c r="P1" s="402"/>
    </row>
    <row r="2" spans="1:16" s="41" customFormat="1" ht="13.5" customHeight="1">
      <c r="A2" s="362" t="s">
        <v>655</v>
      </c>
      <c r="B2" s="362"/>
      <c r="C2" s="363"/>
      <c r="D2" s="362"/>
      <c r="E2" s="362"/>
      <c r="F2" s="362"/>
      <c r="G2" s="362"/>
      <c r="H2" s="362"/>
      <c r="I2" s="362"/>
      <c r="J2" s="362"/>
      <c r="K2" s="362"/>
      <c r="L2" s="362"/>
      <c r="M2" s="362"/>
      <c r="N2" s="362"/>
      <c r="O2" s="362"/>
      <c r="P2" s="362"/>
    </row>
    <row r="3" spans="1:16" s="41" customFormat="1" ht="13.5" customHeight="1">
      <c r="A3" s="341" t="s">
        <v>665</v>
      </c>
      <c r="B3" s="341"/>
      <c r="C3" s="341"/>
      <c r="D3" s="341"/>
      <c r="E3" s="341"/>
      <c r="F3" s="341"/>
      <c r="G3" s="341"/>
      <c r="H3" s="341"/>
      <c r="I3" s="341"/>
      <c r="J3" s="341"/>
      <c r="K3" s="341"/>
      <c r="L3" s="341"/>
      <c r="M3" s="341"/>
      <c r="N3" s="341"/>
      <c r="O3" s="341"/>
      <c r="P3" s="341"/>
    </row>
    <row r="4" spans="1:15" s="239" customFormat="1" ht="15.75" customHeight="1">
      <c r="A4" s="340" t="s">
        <v>621</v>
      </c>
      <c r="B4" s="340"/>
      <c r="C4" s="317" t="s">
        <v>638</v>
      </c>
      <c r="D4" s="317"/>
      <c r="E4" s="317"/>
      <c r="F4" s="317"/>
      <c r="G4" s="317"/>
      <c r="H4" s="317"/>
      <c r="I4" s="317"/>
      <c r="J4" s="317"/>
      <c r="K4" s="317"/>
      <c r="L4" s="317"/>
      <c r="M4" s="317"/>
      <c r="N4" s="317"/>
      <c r="O4" s="317"/>
    </row>
    <row r="5" spans="1:15" s="239" customFormat="1" ht="15.75" customHeight="1">
      <c r="A5" s="364"/>
      <c r="B5" s="364"/>
      <c r="C5" s="317" t="s">
        <v>622</v>
      </c>
      <c r="D5" s="317"/>
      <c r="E5" s="317"/>
      <c r="F5" s="317"/>
      <c r="G5" s="317"/>
      <c r="H5" s="317"/>
      <c r="I5" s="317"/>
      <c r="J5" s="317"/>
      <c r="K5" s="317"/>
      <c r="L5" s="317"/>
      <c r="M5" s="317"/>
      <c r="N5" s="317"/>
      <c r="O5" s="317"/>
    </row>
    <row r="6" spans="1:15" s="239" customFormat="1" ht="15.75" customHeight="1">
      <c r="A6" s="340" t="s">
        <v>623</v>
      </c>
      <c r="B6" s="340"/>
      <c r="C6" s="317" t="s">
        <v>639</v>
      </c>
      <c r="D6" s="317"/>
      <c r="E6" s="317"/>
      <c r="F6" s="317"/>
      <c r="G6" s="317"/>
      <c r="H6" s="317"/>
      <c r="I6" s="317"/>
      <c r="J6" s="317"/>
      <c r="K6" s="317"/>
      <c r="L6" s="317"/>
      <c r="M6" s="317"/>
      <c r="N6" s="317"/>
      <c r="O6" s="317"/>
    </row>
    <row r="7" spans="1:15" s="239" customFormat="1" ht="15.75" customHeight="1">
      <c r="A7" s="340" t="s">
        <v>624</v>
      </c>
      <c r="B7" s="340"/>
      <c r="C7" s="317" t="s">
        <v>625</v>
      </c>
      <c r="D7" s="317"/>
      <c r="E7" s="317"/>
      <c r="F7" s="317"/>
      <c r="G7" s="317"/>
      <c r="H7" s="317"/>
      <c r="I7" s="317"/>
      <c r="J7" s="317"/>
      <c r="K7" s="317"/>
      <c r="L7" s="317"/>
      <c r="M7" s="317"/>
      <c r="N7" s="317"/>
      <c r="O7" s="317"/>
    </row>
    <row r="8" spans="1:15" s="240" customFormat="1" ht="15.75" customHeight="1">
      <c r="A8" s="345" t="s">
        <v>626</v>
      </c>
      <c r="B8" s="345"/>
      <c r="C8" s="317" t="s">
        <v>674</v>
      </c>
      <c r="D8" s="317"/>
      <c r="E8" s="317"/>
      <c r="F8" s="317"/>
      <c r="G8" s="317"/>
      <c r="H8" s="317"/>
      <c r="I8" s="317"/>
      <c r="J8" s="317"/>
      <c r="K8" s="317"/>
      <c r="L8" s="317"/>
      <c r="M8" s="317"/>
      <c r="N8" s="317"/>
      <c r="O8" s="317"/>
    </row>
    <row r="9" spans="1:16" s="240" customFormat="1" ht="12.75">
      <c r="A9" s="346"/>
      <c r="B9" s="346"/>
      <c r="C9" s="346"/>
      <c r="D9" s="346"/>
      <c r="E9" s="346"/>
      <c r="F9" s="346"/>
      <c r="G9" s="338"/>
      <c r="H9" s="338"/>
      <c r="I9" s="338"/>
      <c r="J9" s="338"/>
      <c r="K9" s="242"/>
      <c r="L9" s="339" t="s">
        <v>514</v>
      </c>
      <c r="M9" s="339"/>
      <c r="N9" s="339">
        <f>P399</f>
        <v>0</v>
      </c>
      <c r="O9" s="339"/>
      <c r="P9" s="245" t="s">
        <v>627</v>
      </c>
    </row>
    <row r="10" spans="1:16" s="240" customFormat="1" ht="12.75">
      <c r="A10" s="243"/>
      <c r="B10" s="243"/>
      <c r="C10" s="243"/>
      <c r="D10" s="243"/>
      <c r="E10" s="243"/>
      <c r="F10" s="244"/>
      <c r="G10" s="338"/>
      <c r="H10" s="338"/>
      <c r="I10" s="338"/>
      <c r="J10" s="338"/>
      <c r="K10" s="242"/>
      <c r="L10" s="339" t="s">
        <v>515</v>
      </c>
      <c r="M10" s="339"/>
      <c r="N10" s="339">
        <f>L397</f>
        <v>0</v>
      </c>
      <c r="O10" s="339"/>
      <c r="P10" s="245" t="s">
        <v>628</v>
      </c>
    </row>
    <row r="11" spans="1:16" s="240" customFormat="1" ht="14.25">
      <c r="A11" s="346"/>
      <c r="B11" s="346"/>
      <c r="C11" s="346"/>
      <c r="D11" s="346"/>
      <c r="E11" s="346"/>
      <c r="F11" s="244"/>
      <c r="G11" s="243"/>
      <c r="H11" s="347"/>
      <c r="I11" s="347"/>
      <c r="J11" s="241"/>
      <c r="K11" s="241"/>
      <c r="L11" s="243"/>
      <c r="M11" s="347" t="s">
        <v>513</v>
      </c>
      <c r="N11" s="347"/>
      <c r="O11" s="241"/>
      <c r="P11" s="243"/>
    </row>
    <row r="12" spans="1:16" s="263" customFormat="1" ht="18" customHeight="1">
      <c r="A12" s="369" t="s">
        <v>497</v>
      </c>
      <c r="B12" s="369" t="s">
        <v>498</v>
      </c>
      <c r="C12" s="370" t="s">
        <v>646</v>
      </c>
      <c r="D12" s="371" t="s">
        <v>499</v>
      </c>
      <c r="E12" s="371" t="s">
        <v>500</v>
      </c>
      <c r="F12" s="372" t="s">
        <v>501</v>
      </c>
      <c r="G12" s="372"/>
      <c r="H12" s="372"/>
      <c r="I12" s="372"/>
      <c r="J12" s="372"/>
      <c r="K12" s="372"/>
      <c r="L12" s="370" t="s">
        <v>502</v>
      </c>
      <c r="M12" s="370"/>
      <c r="N12" s="370"/>
      <c r="O12" s="370"/>
      <c r="P12" s="370"/>
    </row>
    <row r="13" spans="1:16" s="264" customFormat="1" ht="81.75" customHeight="1">
      <c r="A13" s="369"/>
      <c r="B13" s="369"/>
      <c r="C13" s="370"/>
      <c r="D13" s="371"/>
      <c r="E13" s="371"/>
      <c r="F13" s="272" t="s">
        <v>503</v>
      </c>
      <c r="G13" s="272" t="s">
        <v>140</v>
      </c>
      <c r="H13" s="272" t="s">
        <v>533</v>
      </c>
      <c r="I13" s="272" t="s">
        <v>534</v>
      </c>
      <c r="J13" s="272" t="s">
        <v>649</v>
      </c>
      <c r="K13" s="272" t="s">
        <v>536</v>
      </c>
      <c r="L13" s="272" t="s">
        <v>504</v>
      </c>
      <c r="M13" s="272" t="s">
        <v>533</v>
      </c>
      <c r="N13" s="272" t="s">
        <v>649</v>
      </c>
      <c r="O13" s="272" t="s">
        <v>535</v>
      </c>
      <c r="P13" s="272" t="s">
        <v>537</v>
      </c>
    </row>
    <row r="14" spans="1:16" s="75" customFormat="1" ht="12">
      <c r="A14" s="400" t="s">
        <v>164</v>
      </c>
      <c r="B14" s="401"/>
      <c r="C14" s="401"/>
      <c r="D14" s="401"/>
      <c r="E14" s="401"/>
      <c r="F14" s="401"/>
      <c r="G14" s="401"/>
      <c r="H14" s="401"/>
      <c r="I14" s="401"/>
      <c r="J14" s="401"/>
      <c r="K14" s="401"/>
      <c r="L14" s="401"/>
      <c r="M14" s="401"/>
      <c r="N14" s="401"/>
      <c r="O14" s="401"/>
      <c r="P14" s="401"/>
    </row>
    <row r="15" spans="1:18" s="160" customFormat="1" ht="22.5">
      <c r="A15" s="216">
        <v>1</v>
      </c>
      <c r="B15" s="72" t="s">
        <v>522</v>
      </c>
      <c r="C15" s="219" t="s">
        <v>44</v>
      </c>
      <c r="D15" s="209" t="s">
        <v>0</v>
      </c>
      <c r="E15" s="209">
        <v>3</v>
      </c>
      <c r="F15" s="49"/>
      <c r="G15" s="48"/>
      <c r="H15" s="48"/>
      <c r="I15" s="48"/>
      <c r="J15" s="48"/>
      <c r="K15" s="48"/>
      <c r="L15" s="48"/>
      <c r="M15" s="48"/>
      <c r="N15" s="48"/>
      <c r="O15" s="48"/>
      <c r="P15" s="48"/>
      <c r="R15" s="156"/>
    </row>
    <row r="16" spans="1:18" s="160" customFormat="1" ht="12.75" customHeight="1">
      <c r="A16" s="397" t="s">
        <v>165</v>
      </c>
      <c r="B16" s="398"/>
      <c r="C16" s="398"/>
      <c r="D16" s="398"/>
      <c r="E16" s="398"/>
      <c r="F16" s="398"/>
      <c r="G16" s="398"/>
      <c r="H16" s="398"/>
      <c r="I16" s="398"/>
      <c r="J16" s="398"/>
      <c r="K16" s="398"/>
      <c r="L16" s="398"/>
      <c r="M16" s="398"/>
      <c r="N16" s="398"/>
      <c r="O16" s="398"/>
      <c r="P16" s="399"/>
      <c r="R16" s="156"/>
    </row>
    <row r="17" spans="1:18" s="160" customFormat="1" ht="11.25">
      <c r="A17" s="216">
        <v>1</v>
      </c>
      <c r="B17" s="72" t="s">
        <v>538</v>
      </c>
      <c r="C17" s="168" t="s">
        <v>269</v>
      </c>
      <c r="D17" s="209" t="s">
        <v>0</v>
      </c>
      <c r="E17" s="209">
        <v>1</v>
      </c>
      <c r="F17" s="100"/>
      <c r="G17" s="99"/>
      <c r="H17" s="99"/>
      <c r="I17" s="99"/>
      <c r="J17" s="99"/>
      <c r="K17" s="99"/>
      <c r="L17" s="99"/>
      <c r="M17" s="99"/>
      <c r="N17" s="99"/>
      <c r="O17" s="99"/>
      <c r="P17" s="99"/>
      <c r="R17" s="156"/>
    </row>
    <row r="18" spans="1:18" s="160" customFormat="1" ht="11.25">
      <c r="A18" s="216">
        <v>2</v>
      </c>
      <c r="B18" s="72" t="s">
        <v>538</v>
      </c>
      <c r="C18" s="168" t="s">
        <v>270</v>
      </c>
      <c r="D18" s="209" t="s">
        <v>0</v>
      </c>
      <c r="E18" s="209">
        <v>1</v>
      </c>
      <c r="F18" s="100"/>
      <c r="G18" s="99"/>
      <c r="H18" s="99"/>
      <c r="I18" s="99"/>
      <c r="J18" s="99"/>
      <c r="K18" s="99"/>
      <c r="L18" s="99"/>
      <c r="M18" s="99"/>
      <c r="N18" s="99"/>
      <c r="O18" s="99"/>
      <c r="P18" s="99"/>
      <c r="R18" s="156"/>
    </row>
    <row r="19" spans="1:18" s="160" customFormat="1" ht="11.25">
      <c r="A19" s="216">
        <v>3</v>
      </c>
      <c r="B19" s="72" t="s">
        <v>538</v>
      </c>
      <c r="C19" s="168" t="s">
        <v>268</v>
      </c>
      <c r="D19" s="209" t="s">
        <v>0</v>
      </c>
      <c r="E19" s="209">
        <v>1</v>
      </c>
      <c r="F19" s="100"/>
      <c r="G19" s="99"/>
      <c r="H19" s="99"/>
      <c r="I19" s="99"/>
      <c r="J19" s="99"/>
      <c r="K19" s="99"/>
      <c r="L19" s="99"/>
      <c r="M19" s="99"/>
      <c r="N19" s="99"/>
      <c r="O19" s="99"/>
      <c r="P19" s="99"/>
      <c r="R19" s="156"/>
    </row>
    <row r="20" spans="1:18" s="160" customFormat="1" ht="11.25">
      <c r="A20" s="216">
        <v>4</v>
      </c>
      <c r="B20" s="72" t="s">
        <v>538</v>
      </c>
      <c r="C20" s="168" t="s">
        <v>247</v>
      </c>
      <c r="D20" s="209" t="s">
        <v>487</v>
      </c>
      <c r="E20" s="209">
        <v>1</v>
      </c>
      <c r="F20" s="100"/>
      <c r="G20" s="99"/>
      <c r="H20" s="99"/>
      <c r="I20" s="99"/>
      <c r="J20" s="99"/>
      <c r="K20" s="99"/>
      <c r="L20" s="99"/>
      <c r="M20" s="99"/>
      <c r="N20" s="99"/>
      <c r="O20" s="99"/>
      <c r="P20" s="99"/>
      <c r="R20" s="156"/>
    </row>
    <row r="21" spans="1:18" s="160" customFormat="1" ht="11.25">
      <c r="A21" s="216">
        <v>5</v>
      </c>
      <c r="B21" s="72" t="s">
        <v>538</v>
      </c>
      <c r="C21" s="168" t="s">
        <v>260</v>
      </c>
      <c r="D21" s="209" t="s">
        <v>487</v>
      </c>
      <c r="E21" s="209">
        <v>1</v>
      </c>
      <c r="F21" s="100"/>
      <c r="G21" s="99"/>
      <c r="H21" s="99"/>
      <c r="I21" s="99"/>
      <c r="J21" s="99"/>
      <c r="K21" s="99"/>
      <c r="L21" s="99"/>
      <c r="M21" s="99"/>
      <c r="N21" s="99"/>
      <c r="O21" s="99"/>
      <c r="P21" s="99"/>
      <c r="R21" s="156"/>
    </row>
    <row r="22" spans="1:18" s="160" customFormat="1" ht="11.25">
      <c r="A22" s="216">
        <v>6</v>
      </c>
      <c r="B22" s="72" t="s">
        <v>538</v>
      </c>
      <c r="C22" s="168" t="s">
        <v>575</v>
      </c>
      <c r="D22" s="209" t="s">
        <v>487</v>
      </c>
      <c r="E22" s="209">
        <v>7</v>
      </c>
      <c r="F22" s="100"/>
      <c r="G22" s="99"/>
      <c r="H22" s="99"/>
      <c r="I22" s="99"/>
      <c r="J22" s="99"/>
      <c r="K22" s="99"/>
      <c r="L22" s="99"/>
      <c r="M22" s="99"/>
      <c r="N22" s="99"/>
      <c r="O22" s="99"/>
      <c r="P22" s="99"/>
      <c r="R22" s="156"/>
    </row>
    <row r="23" spans="1:18" s="160" customFormat="1" ht="11.25">
      <c r="A23" s="216">
        <v>7</v>
      </c>
      <c r="B23" s="72" t="s">
        <v>538</v>
      </c>
      <c r="C23" s="168" t="s">
        <v>248</v>
      </c>
      <c r="D23" s="209" t="s">
        <v>487</v>
      </c>
      <c r="E23" s="209">
        <v>1</v>
      </c>
      <c r="F23" s="100"/>
      <c r="G23" s="99"/>
      <c r="H23" s="99"/>
      <c r="I23" s="99"/>
      <c r="J23" s="99"/>
      <c r="K23" s="99"/>
      <c r="L23" s="99"/>
      <c r="M23" s="99"/>
      <c r="N23" s="99"/>
      <c r="O23" s="99"/>
      <c r="P23" s="99"/>
      <c r="R23" s="156"/>
    </row>
    <row r="24" spans="1:18" s="160" customFormat="1" ht="11.25">
      <c r="A24" s="216">
        <v>8</v>
      </c>
      <c r="B24" s="72" t="s">
        <v>538</v>
      </c>
      <c r="C24" s="168" t="s">
        <v>571</v>
      </c>
      <c r="D24" s="209" t="s">
        <v>487</v>
      </c>
      <c r="E24" s="209">
        <v>9</v>
      </c>
      <c r="F24" s="100"/>
      <c r="G24" s="99"/>
      <c r="H24" s="99"/>
      <c r="I24" s="99"/>
      <c r="J24" s="99"/>
      <c r="K24" s="99"/>
      <c r="L24" s="99"/>
      <c r="M24" s="99"/>
      <c r="N24" s="99"/>
      <c r="O24" s="99"/>
      <c r="P24" s="99"/>
      <c r="R24" s="156"/>
    </row>
    <row r="25" spans="1:18" s="160" customFormat="1" ht="11.25">
      <c r="A25" s="216">
        <v>9</v>
      </c>
      <c r="B25" s="72" t="s">
        <v>538</v>
      </c>
      <c r="C25" s="168" t="s">
        <v>574</v>
      </c>
      <c r="D25" s="209" t="s">
        <v>0</v>
      </c>
      <c r="E25" s="209">
        <v>1</v>
      </c>
      <c r="F25" s="100"/>
      <c r="G25" s="99"/>
      <c r="H25" s="99"/>
      <c r="I25" s="99"/>
      <c r="J25" s="99"/>
      <c r="K25" s="99"/>
      <c r="L25" s="99"/>
      <c r="M25" s="99"/>
      <c r="N25" s="99"/>
      <c r="O25" s="99"/>
      <c r="P25" s="99"/>
      <c r="R25" s="156"/>
    </row>
    <row r="26" spans="1:18" s="160" customFormat="1" ht="11.25">
      <c r="A26" s="216">
        <v>10</v>
      </c>
      <c r="B26" s="72" t="s">
        <v>538</v>
      </c>
      <c r="C26" s="213" t="s">
        <v>45</v>
      </c>
      <c r="D26" s="203" t="s">
        <v>487</v>
      </c>
      <c r="E26" s="203">
        <v>1</v>
      </c>
      <c r="F26" s="100"/>
      <c r="G26" s="99"/>
      <c r="H26" s="99"/>
      <c r="I26" s="99"/>
      <c r="J26" s="99"/>
      <c r="K26" s="99"/>
      <c r="L26" s="99"/>
      <c r="M26" s="99"/>
      <c r="N26" s="99"/>
      <c r="O26" s="99"/>
      <c r="P26" s="99"/>
      <c r="R26" s="156"/>
    </row>
    <row r="27" spans="1:18" s="160" customFormat="1" ht="11.25">
      <c r="A27" s="216">
        <v>11</v>
      </c>
      <c r="B27" s="72" t="s">
        <v>538</v>
      </c>
      <c r="C27" s="213" t="s">
        <v>46</v>
      </c>
      <c r="D27" s="203" t="s">
        <v>487</v>
      </c>
      <c r="E27" s="203">
        <v>1</v>
      </c>
      <c r="F27" s="100"/>
      <c r="G27" s="99"/>
      <c r="H27" s="99"/>
      <c r="I27" s="99"/>
      <c r="J27" s="99"/>
      <c r="K27" s="99"/>
      <c r="L27" s="99"/>
      <c r="M27" s="99"/>
      <c r="N27" s="99"/>
      <c r="O27" s="99"/>
      <c r="P27" s="99"/>
      <c r="R27" s="156"/>
    </row>
    <row r="28" spans="1:18" s="160" customFormat="1" ht="11.25">
      <c r="A28" s="216">
        <v>12</v>
      </c>
      <c r="B28" s="72" t="s">
        <v>538</v>
      </c>
      <c r="C28" s="168" t="s">
        <v>47</v>
      </c>
      <c r="D28" s="209" t="s">
        <v>0</v>
      </c>
      <c r="E28" s="209">
        <v>1</v>
      </c>
      <c r="F28" s="100"/>
      <c r="G28" s="99"/>
      <c r="H28" s="99"/>
      <c r="I28" s="99"/>
      <c r="J28" s="99"/>
      <c r="K28" s="99"/>
      <c r="L28" s="99"/>
      <c r="M28" s="99"/>
      <c r="N28" s="99"/>
      <c r="O28" s="99"/>
      <c r="P28" s="99"/>
      <c r="R28" s="156"/>
    </row>
    <row r="29" spans="1:18" s="160" customFormat="1" ht="12.75" customHeight="1">
      <c r="A29" s="216">
        <v>13</v>
      </c>
      <c r="B29" s="72" t="s">
        <v>538</v>
      </c>
      <c r="C29" s="168" t="s">
        <v>271</v>
      </c>
      <c r="D29" s="209" t="s">
        <v>0</v>
      </c>
      <c r="E29" s="209">
        <v>1</v>
      </c>
      <c r="F29" s="100"/>
      <c r="G29" s="99"/>
      <c r="H29" s="99"/>
      <c r="I29" s="99"/>
      <c r="J29" s="99"/>
      <c r="K29" s="99"/>
      <c r="L29" s="99"/>
      <c r="M29" s="99"/>
      <c r="N29" s="99"/>
      <c r="O29" s="99"/>
      <c r="P29" s="99"/>
      <c r="R29" s="156"/>
    </row>
    <row r="30" spans="1:18" s="160" customFormat="1" ht="11.25">
      <c r="A30" s="216">
        <v>14</v>
      </c>
      <c r="B30" s="72" t="s">
        <v>295</v>
      </c>
      <c r="C30" s="168" t="s">
        <v>142</v>
      </c>
      <c r="D30" s="209" t="s">
        <v>0</v>
      </c>
      <c r="E30" s="209">
        <v>1</v>
      </c>
      <c r="F30" s="39"/>
      <c r="G30" s="39"/>
      <c r="H30" s="39"/>
      <c r="I30" s="39"/>
      <c r="J30" s="39"/>
      <c r="K30" s="39"/>
      <c r="L30" s="39"/>
      <c r="M30" s="39"/>
      <c r="N30" s="39"/>
      <c r="O30" s="39"/>
      <c r="P30" s="39"/>
      <c r="R30" s="156"/>
    </row>
    <row r="31" spans="1:18" s="160" customFormat="1" ht="12.75" customHeight="1">
      <c r="A31" s="397" t="s">
        <v>166</v>
      </c>
      <c r="B31" s="398"/>
      <c r="C31" s="398"/>
      <c r="D31" s="398"/>
      <c r="E31" s="398"/>
      <c r="F31" s="398"/>
      <c r="G31" s="398"/>
      <c r="H31" s="398"/>
      <c r="I31" s="398"/>
      <c r="J31" s="398"/>
      <c r="K31" s="398"/>
      <c r="L31" s="398"/>
      <c r="M31" s="398"/>
      <c r="N31" s="398"/>
      <c r="O31" s="398"/>
      <c r="P31" s="399"/>
      <c r="R31" s="156"/>
    </row>
    <row r="32" spans="1:18" s="160" customFormat="1" ht="11.25">
      <c r="A32" s="216">
        <v>1</v>
      </c>
      <c r="B32" s="72" t="s">
        <v>295</v>
      </c>
      <c r="C32" s="168" t="s">
        <v>269</v>
      </c>
      <c r="D32" s="209" t="s">
        <v>0</v>
      </c>
      <c r="E32" s="209">
        <v>1</v>
      </c>
      <c r="F32" s="100"/>
      <c r="G32" s="99"/>
      <c r="H32" s="99"/>
      <c r="I32" s="99"/>
      <c r="J32" s="99"/>
      <c r="K32" s="99"/>
      <c r="L32" s="99"/>
      <c r="M32" s="99"/>
      <c r="N32" s="99"/>
      <c r="O32" s="99"/>
      <c r="P32" s="99"/>
      <c r="R32" s="156"/>
    </row>
    <row r="33" spans="1:18" s="160" customFormat="1" ht="11.25">
      <c r="A33" s="216">
        <v>2</v>
      </c>
      <c r="B33" s="72" t="s">
        <v>295</v>
      </c>
      <c r="C33" s="168" t="s">
        <v>270</v>
      </c>
      <c r="D33" s="209" t="s">
        <v>0</v>
      </c>
      <c r="E33" s="209">
        <v>1</v>
      </c>
      <c r="F33" s="100"/>
      <c r="G33" s="99"/>
      <c r="H33" s="99"/>
      <c r="I33" s="99"/>
      <c r="J33" s="99"/>
      <c r="K33" s="99"/>
      <c r="L33" s="99"/>
      <c r="M33" s="99"/>
      <c r="N33" s="99"/>
      <c r="O33" s="99"/>
      <c r="P33" s="99"/>
      <c r="R33" s="156"/>
    </row>
    <row r="34" spans="1:18" s="160" customFormat="1" ht="11.25">
      <c r="A34" s="216">
        <v>3</v>
      </c>
      <c r="B34" s="72" t="s">
        <v>295</v>
      </c>
      <c r="C34" s="168" t="s">
        <v>268</v>
      </c>
      <c r="D34" s="209" t="s">
        <v>0</v>
      </c>
      <c r="E34" s="209">
        <v>1</v>
      </c>
      <c r="F34" s="100"/>
      <c r="G34" s="99"/>
      <c r="H34" s="99"/>
      <c r="I34" s="99"/>
      <c r="J34" s="99"/>
      <c r="K34" s="99"/>
      <c r="L34" s="99"/>
      <c r="M34" s="99"/>
      <c r="N34" s="99"/>
      <c r="O34" s="99"/>
      <c r="P34" s="99"/>
      <c r="R34" s="156"/>
    </row>
    <row r="35" spans="1:18" s="160" customFormat="1" ht="11.25">
      <c r="A35" s="216">
        <v>4</v>
      </c>
      <c r="B35" s="72" t="s">
        <v>295</v>
      </c>
      <c r="C35" s="168" t="s">
        <v>249</v>
      </c>
      <c r="D35" s="209" t="s">
        <v>487</v>
      </c>
      <c r="E35" s="209">
        <v>1</v>
      </c>
      <c r="F35" s="100"/>
      <c r="G35" s="99"/>
      <c r="H35" s="99"/>
      <c r="I35" s="99"/>
      <c r="J35" s="99"/>
      <c r="K35" s="99"/>
      <c r="L35" s="99"/>
      <c r="M35" s="99"/>
      <c r="N35" s="99"/>
      <c r="O35" s="99"/>
      <c r="P35" s="99"/>
      <c r="R35" s="156"/>
    </row>
    <row r="36" spans="1:18" s="160" customFormat="1" ht="11.25">
      <c r="A36" s="216">
        <v>5</v>
      </c>
      <c r="B36" s="72" t="s">
        <v>295</v>
      </c>
      <c r="C36" s="168" t="s">
        <v>575</v>
      </c>
      <c r="D36" s="209" t="s">
        <v>487</v>
      </c>
      <c r="E36" s="209">
        <v>3</v>
      </c>
      <c r="F36" s="100"/>
      <c r="G36" s="99"/>
      <c r="H36" s="99"/>
      <c r="I36" s="99"/>
      <c r="J36" s="99"/>
      <c r="K36" s="99"/>
      <c r="L36" s="99"/>
      <c r="M36" s="99"/>
      <c r="N36" s="99"/>
      <c r="O36" s="99"/>
      <c r="P36" s="99"/>
      <c r="R36" s="156"/>
    </row>
    <row r="37" spans="1:18" s="160" customFormat="1" ht="11.25">
      <c r="A37" s="216">
        <v>6</v>
      </c>
      <c r="B37" s="72" t="s">
        <v>295</v>
      </c>
      <c r="C37" s="168" t="s">
        <v>248</v>
      </c>
      <c r="D37" s="209" t="s">
        <v>487</v>
      </c>
      <c r="E37" s="209">
        <v>2</v>
      </c>
      <c r="F37" s="100"/>
      <c r="G37" s="99"/>
      <c r="H37" s="99"/>
      <c r="I37" s="99"/>
      <c r="J37" s="99"/>
      <c r="K37" s="99"/>
      <c r="L37" s="99"/>
      <c r="M37" s="99"/>
      <c r="N37" s="99"/>
      <c r="O37" s="99"/>
      <c r="P37" s="99"/>
      <c r="R37" s="156"/>
    </row>
    <row r="38" spans="1:18" s="160" customFormat="1" ht="11.25">
      <c r="A38" s="216">
        <v>7</v>
      </c>
      <c r="B38" s="72" t="s">
        <v>295</v>
      </c>
      <c r="C38" s="168" t="s">
        <v>571</v>
      </c>
      <c r="D38" s="209" t="s">
        <v>487</v>
      </c>
      <c r="E38" s="209">
        <v>8</v>
      </c>
      <c r="F38" s="100"/>
      <c r="G38" s="99"/>
      <c r="H38" s="99"/>
      <c r="I38" s="99"/>
      <c r="J38" s="99"/>
      <c r="K38" s="99"/>
      <c r="L38" s="99"/>
      <c r="M38" s="99"/>
      <c r="N38" s="99"/>
      <c r="O38" s="99"/>
      <c r="P38" s="99"/>
      <c r="R38" s="156"/>
    </row>
    <row r="39" spans="1:18" s="160" customFormat="1" ht="11.25">
      <c r="A39" s="216">
        <v>8</v>
      </c>
      <c r="B39" s="72" t="s">
        <v>295</v>
      </c>
      <c r="C39" s="168" t="s">
        <v>572</v>
      </c>
      <c r="D39" s="209" t="s">
        <v>487</v>
      </c>
      <c r="E39" s="209">
        <v>1</v>
      </c>
      <c r="F39" s="100"/>
      <c r="G39" s="99"/>
      <c r="H39" s="99"/>
      <c r="I39" s="99"/>
      <c r="J39" s="99"/>
      <c r="K39" s="99"/>
      <c r="L39" s="99"/>
      <c r="M39" s="99"/>
      <c r="N39" s="99"/>
      <c r="O39" s="99"/>
      <c r="P39" s="99"/>
      <c r="R39" s="156"/>
    </row>
    <row r="40" spans="1:18" s="160" customFormat="1" ht="11.25">
      <c r="A40" s="216">
        <v>9</v>
      </c>
      <c r="B40" s="72" t="s">
        <v>295</v>
      </c>
      <c r="C40" s="168" t="s">
        <v>250</v>
      </c>
      <c r="D40" s="209" t="s">
        <v>487</v>
      </c>
      <c r="E40" s="209">
        <v>2</v>
      </c>
      <c r="F40" s="100"/>
      <c r="G40" s="99"/>
      <c r="H40" s="99"/>
      <c r="I40" s="99"/>
      <c r="J40" s="99"/>
      <c r="K40" s="99"/>
      <c r="L40" s="99"/>
      <c r="M40" s="99"/>
      <c r="N40" s="99"/>
      <c r="O40" s="99"/>
      <c r="P40" s="99"/>
      <c r="R40" s="156"/>
    </row>
    <row r="41" spans="1:18" s="160" customFormat="1" ht="11.25">
      <c r="A41" s="216">
        <v>10</v>
      </c>
      <c r="B41" s="72" t="s">
        <v>295</v>
      </c>
      <c r="C41" s="168" t="s">
        <v>573</v>
      </c>
      <c r="D41" s="209" t="s">
        <v>487</v>
      </c>
      <c r="E41" s="209">
        <v>1</v>
      </c>
      <c r="F41" s="100"/>
      <c r="G41" s="99"/>
      <c r="H41" s="99"/>
      <c r="I41" s="99"/>
      <c r="J41" s="99"/>
      <c r="K41" s="99"/>
      <c r="L41" s="99"/>
      <c r="M41" s="99"/>
      <c r="N41" s="99"/>
      <c r="O41" s="99"/>
      <c r="P41" s="99"/>
      <c r="R41" s="156"/>
    </row>
    <row r="42" spans="1:18" s="160" customFormat="1" ht="11.25">
      <c r="A42" s="216">
        <v>11</v>
      </c>
      <c r="B42" s="72" t="s">
        <v>295</v>
      </c>
      <c r="C42" s="168" t="s">
        <v>574</v>
      </c>
      <c r="D42" s="209" t="s">
        <v>0</v>
      </c>
      <c r="E42" s="209">
        <v>1</v>
      </c>
      <c r="F42" s="100"/>
      <c r="G42" s="99"/>
      <c r="H42" s="99"/>
      <c r="I42" s="99"/>
      <c r="J42" s="99"/>
      <c r="K42" s="99"/>
      <c r="L42" s="99"/>
      <c r="M42" s="99"/>
      <c r="N42" s="99"/>
      <c r="O42" s="99"/>
      <c r="P42" s="99"/>
      <c r="R42" s="156"/>
    </row>
    <row r="43" spans="1:18" s="160" customFormat="1" ht="11.25">
      <c r="A43" s="216">
        <v>12</v>
      </c>
      <c r="B43" s="72" t="s">
        <v>295</v>
      </c>
      <c r="C43" s="213" t="s">
        <v>45</v>
      </c>
      <c r="D43" s="203" t="s">
        <v>487</v>
      </c>
      <c r="E43" s="203">
        <v>1</v>
      </c>
      <c r="F43" s="100"/>
      <c r="G43" s="99"/>
      <c r="H43" s="99"/>
      <c r="I43" s="99"/>
      <c r="J43" s="99"/>
      <c r="K43" s="99"/>
      <c r="L43" s="99"/>
      <c r="M43" s="99"/>
      <c r="N43" s="99"/>
      <c r="O43" s="99"/>
      <c r="P43" s="99"/>
      <c r="R43" s="156"/>
    </row>
    <row r="44" spans="1:18" s="160" customFormat="1" ht="11.25">
      <c r="A44" s="216">
        <v>13</v>
      </c>
      <c r="B44" s="72" t="s">
        <v>295</v>
      </c>
      <c r="C44" s="213" t="s">
        <v>46</v>
      </c>
      <c r="D44" s="203" t="s">
        <v>487</v>
      </c>
      <c r="E44" s="203">
        <v>1</v>
      </c>
      <c r="F44" s="100"/>
      <c r="G44" s="99"/>
      <c r="H44" s="99"/>
      <c r="I44" s="99"/>
      <c r="J44" s="99"/>
      <c r="K44" s="99"/>
      <c r="L44" s="99"/>
      <c r="M44" s="99"/>
      <c r="N44" s="99"/>
      <c r="O44" s="99"/>
      <c r="P44" s="99"/>
      <c r="R44" s="156"/>
    </row>
    <row r="45" spans="1:18" s="160" customFormat="1" ht="11.25">
      <c r="A45" s="216">
        <v>14</v>
      </c>
      <c r="B45" s="72" t="s">
        <v>295</v>
      </c>
      <c r="C45" s="168" t="s">
        <v>47</v>
      </c>
      <c r="D45" s="209" t="s">
        <v>0</v>
      </c>
      <c r="E45" s="209">
        <v>1</v>
      </c>
      <c r="F45" s="100"/>
      <c r="G45" s="99"/>
      <c r="H45" s="99"/>
      <c r="I45" s="99"/>
      <c r="J45" s="99"/>
      <c r="K45" s="99"/>
      <c r="L45" s="99"/>
      <c r="M45" s="99"/>
      <c r="N45" s="99"/>
      <c r="O45" s="99"/>
      <c r="P45" s="99"/>
      <c r="R45" s="156"/>
    </row>
    <row r="46" spans="1:18" s="160" customFormat="1" ht="11.25">
      <c r="A46" s="216">
        <v>15</v>
      </c>
      <c r="B46" s="72" t="s">
        <v>295</v>
      </c>
      <c r="C46" s="168" t="s">
        <v>271</v>
      </c>
      <c r="D46" s="209" t="s">
        <v>0</v>
      </c>
      <c r="E46" s="209">
        <v>1</v>
      </c>
      <c r="F46" s="100"/>
      <c r="G46" s="99"/>
      <c r="H46" s="99"/>
      <c r="I46" s="99"/>
      <c r="J46" s="99"/>
      <c r="K46" s="99"/>
      <c r="L46" s="99"/>
      <c r="M46" s="99"/>
      <c r="N46" s="99"/>
      <c r="O46" s="99"/>
      <c r="P46" s="99"/>
      <c r="R46" s="156"/>
    </row>
    <row r="47" spans="1:18" s="160" customFormat="1" ht="11.25">
      <c r="A47" s="216">
        <v>16</v>
      </c>
      <c r="B47" s="72" t="s">
        <v>295</v>
      </c>
      <c r="C47" s="168" t="s">
        <v>142</v>
      </c>
      <c r="D47" s="209" t="s">
        <v>0</v>
      </c>
      <c r="E47" s="209">
        <v>1</v>
      </c>
      <c r="F47" s="39"/>
      <c r="G47" s="39"/>
      <c r="H47" s="39"/>
      <c r="I47" s="39"/>
      <c r="J47" s="39"/>
      <c r="K47" s="39"/>
      <c r="L47" s="39"/>
      <c r="M47" s="39"/>
      <c r="N47" s="39"/>
      <c r="O47" s="39"/>
      <c r="P47" s="39"/>
      <c r="R47" s="156"/>
    </row>
    <row r="48" spans="1:18" s="160" customFormat="1" ht="12.75" customHeight="1">
      <c r="A48" s="397" t="s">
        <v>261</v>
      </c>
      <c r="B48" s="398"/>
      <c r="C48" s="398"/>
      <c r="D48" s="398"/>
      <c r="E48" s="398"/>
      <c r="F48" s="398"/>
      <c r="G48" s="398"/>
      <c r="H48" s="398"/>
      <c r="I48" s="398"/>
      <c r="J48" s="398"/>
      <c r="K48" s="398"/>
      <c r="L48" s="398"/>
      <c r="M48" s="398"/>
      <c r="N48" s="398"/>
      <c r="O48" s="398"/>
      <c r="P48" s="399"/>
      <c r="R48" s="156"/>
    </row>
    <row r="49" spans="1:18" s="160" customFormat="1" ht="11.25">
      <c r="A49" s="216">
        <v>20</v>
      </c>
      <c r="B49" s="72" t="s">
        <v>295</v>
      </c>
      <c r="C49" s="168" t="s">
        <v>267</v>
      </c>
      <c r="D49" s="209" t="s">
        <v>0</v>
      </c>
      <c r="E49" s="209">
        <v>1</v>
      </c>
      <c r="F49" s="100"/>
      <c r="G49" s="99"/>
      <c r="H49" s="99"/>
      <c r="I49" s="99"/>
      <c r="J49" s="99"/>
      <c r="K49" s="99"/>
      <c r="L49" s="99"/>
      <c r="M49" s="99"/>
      <c r="N49" s="99"/>
      <c r="O49" s="99"/>
      <c r="P49" s="99"/>
      <c r="R49" s="156"/>
    </row>
    <row r="50" spans="1:18" s="160" customFormat="1" ht="11.25">
      <c r="A50" s="216">
        <v>21</v>
      </c>
      <c r="B50" s="72" t="s">
        <v>295</v>
      </c>
      <c r="C50" s="168" t="s">
        <v>270</v>
      </c>
      <c r="D50" s="209" t="s">
        <v>0</v>
      </c>
      <c r="E50" s="209">
        <v>1</v>
      </c>
      <c r="F50" s="100"/>
      <c r="G50" s="99"/>
      <c r="H50" s="99"/>
      <c r="I50" s="99"/>
      <c r="J50" s="99"/>
      <c r="K50" s="99"/>
      <c r="L50" s="99"/>
      <c r="M50" s="99"/>
      <c r="N50" s="99"/>
      <c r="O50" s="99"/>
      <c r="P50" s="99"/>
      <c r="R50" s="156"/>
    </row>
    <row r="51" spans="1:18" s="160" customFormat="1" ht="11.25">
      <c r="A51" s="216">
        <v>22</v>
      </c>
      <c r="B51" s="72" t="s">
        <v>295</v>
      </c>
      <c r="C51" s="168" t="s">
        <v>268</v>
      </c>
      <c r="D51" s="209" t="s">
        <v>0</v>
      </c>
      <c r="E51" s="209">
        <v>1</v>
      </c>
      <c r="F51" s="100"/>
      <c r="G51" s="99"/>
      <c r="H51" s="99"/>
      <c r="I51" s="99"/>
      <c r="J51" s="99"/>
      <c r="K51" s="99"/>
      <c r="L51" s="99"/>
      <c r="M51" s="99"/>
      <c r="N51" s="99"/>
      <c r="O51" s="99"/>
      <c r="P51" s="99"/>
      <c r="R51" s="156"/>
    </row>
    <row r="52" spans="1:18" s="160" customFormat="1" ht="11.25">
      <c r="A52" s="216">
        <v>23</v>
      </c>
      <c r="B52" s="72" t="s">
        <v>295</v>
      </c>
      <c r="C52" s="168" t="s">
        <v>262</v>
      </c>
      <c r="D52" s="209" t="s">
        <v>487</v>
      </c>
      <c r="E52" s="209">
        <v>1</v>
      </c>
      <c r="F52" s="100"/>
      <c r="G52" s="99"/>
      <c r="H52" s="99"/>
      <c r="I52" s="99"/>
      <c r="J52" s="99"/>
      <c r="K52" s="99"/>
      <c r="L52" s="99"/>
      <c r="M52" s="99"/>
      <c r="N52" s="99"/>
      <c r="O52" s="99"/>
      <c r="P52" s="99"/>
      <c r="R52" s="156"/>
    </row>
    <row r="53" spans="1:18" s="160" customFormat="1" ht="11.25">
      <c r="A53" s="216">
        <v>24</v>
      </c>
      <c r="B53" s="72" t="s">
        <v>295</v>
      </c>
      <c r="C53" s="168" t="s">
        <v>575</v>
      </c>
      <c r="D53" s="209" t="s">
        <v>487</v>
      </c>
      <c r="E53" s="209">
        <v>7</v>
      </c>
      <c r="F53" s="100"/>
      <c r="G53" s="99"/>
      <c r="H53" s="99"/>
      <c r="I53" s="99"/>
      <c r="J53" s="99"/>
      <c r="K53" s="99"/>
      <c r="L53" s="99"/>
      <c r="M53" s="99"/>
      <c r="N53" s="99"/>
      <c r="O53" s="99"/>
      <c r="P53" s="99"/>
      <c r="R53" s="156"/>
    </row>
    <row r="54" spans="1:18" s="160" customFormat="1" ht="11.25">
      <c r="A54" s="216">
        <v>25</v>
      </c>
      <c r="B54" s="72" t="s">
        <v>295</v>
      </c>
      <c r="C54" s="168" t="s">
        <v>272</v>
      </c>
      <c r="D54" s="209" t="s">
        <v>487</v>
      </c>
      <c r="E54" s="209">
        <v>1</v>
      </c>
      <c r="F54" s="100"/>
      <c r="G54" s="99"/>
      <c r="H54" s="99"/>
      <c r="I54" s="99"/>
      <c r="J54" s="99"/>
      <c r="K54" s="99"/>
      <c r="L54" s="99"/>
      <c r="M54" s="99"/>
      <c r="N54" s="99"/>
      <c r="O54" s="99"/>
      <c r="P54" s="99"/>
      <c r="R54" s="156"/>
    </row>
    <row r="55" spans="1:18" s="160" customFormat="1" ht="12.75" customHeight="1">
      <c r="A55" s="215"/>
      <c r="B55" s="217"/>
      <c r="C55" s="213" t="s">
        <v>45</v>
      </c>
      <c r="D55" s="203" t="s">
        <v>487</v>
      </c>
      <c r="E55" s="203">
        <v>1</v>
      </c>
      <c r="F55" s="100"/>
      <c r="G55" s="99"/>
      <c r="H55" s="99"/>
      <c r="I55" s="99"/>
      <c r="J55" s="99"/>
      <c r="K55" s="99"/>
      <c r="L55" s="99"/>
      <c r="M55" s="99"/>
      <c r="N55" s="99"/>
      <c r="O55" s="99"/>
      <c r="P55" s="99"/>
      <c r="R55" s="156"/>
    </row>
    <row r="56" spans="1:18" s="160" customFormat="1" ht="11.25">
      <c r="A56" s="216">
        <v>26</v>
      </c>
      <c r="B56" s="72" t="s">
        <v>295</v>
      </c>
      <c r="C56" s="213" t="s">
        <v>46</v>
      </c>
      <c r="D56" s="203" t="s">
        <v>487</v>
      </c>
      <c r="E56" s="203">
        <v>1</v>
      </c>
      <c r="F56" s="100"/>
      <c r="G56" s="99"/>
      <c r="H56" s="99"/>
      <c r="I56" s="99"/>
      <c r="J56" s="99"/>
      <c r="K56" s="99"/>
      <c r="L56" s="99"/>
      <c r="M56" s="99"/>
      <c r="N56" s="99"/>
      <c r="O56" s="99"/>
      <c r="P56" s="99"/>
      <c r="R56" s="156"/>
    </row>
    <row r="57" spans="1:18" s="160" customFormat="1" ht="11.25">
      <c r="A57" s="216">
        <v>27</v>
      </c>
      <c r="B57" s="72" t="s">
        <v>295</v>
      </c>
      <c r="C57" s="168" t="s">
        <v>47</v>
      </c>
      <c r="D57" s="209" t="s">
        <v>0</v>
      </c>
      <c r="E57" s="209">
        <v>1</v>
      </c>
      <c r="F57" s="100"/>
      <c r="G57" s="99"/>
      <c r="H57" s="99"/>
      <c r="I57" s="99"/>
      <c r="J57" s="99"/>
      <c r="K57" s="99"/>
      <c r="L57" s="99"/>
      <c r="M57" s="99"/>
      <c r="N57" s="99"/>
      <c r="O57" s="99"/>
      <c r="P57" s="99"/>
      <c r="R57" s="156"/>
    </row>
    <row r="58" spans="1:18" s="160" customFormat="1" ht="12.75" customHeight="1">
      <c r="A58" s="215"/>
      <c r="B58" s="217"/>
      <c r="C58" s="168" t="s">
        <v>271</v>
      </c>
      <c r="D58" s="209" t="s">
        <v>0</v>
      </c>
      <c r="E58" s="209">
        <v>1</v>
      </c>
      <c r="F58" s="100"/>
      <c r="G58" s="99"/>
      <c r="H58" s="99"/>
      <c r="I58" s="99"/>
      <c r="J58" s="99"/>
      <c r="K58" s="99"/>
      <c r="L58" s="99"/>
      <c r="M58" s="99"/>
      <c r="N58" s="99"/>
      <c r="O58" s="99"/>
      <c r="P58" s="99"/>
      <c r="R58" s="156"/>
    </row>
    <row r="59" spans="1:18" s="160" customFormat="1" ht="11.25">
      <c r="A59" s="216">
        <v>29</v>
      </c>
      <c r="B59" s="72" t="s">
        <v>295</v>
      </c>
      <c r="C59" s="168" t="s">
        <v>142</v>
      </c>
      <c r="D59" s="209" t="s">
        <v>0</v>
      </c>
      <c r="E59" s="209">
        <v>1</v>
      </c>
      <c r="F59" s="39"/>
      <c r="G59" s="39"/>
      <c r="H59" s="39"/>
      <c r="I59" s="39"/>
      <c r="J59" s="39"/>
      <c r="K59" s="39"/>
      <c r="L59" s="39"/>
      <c r="M59" s="39"/>
      <c r="N59" s="39"/>
      <c r="O59" s="39"/>
      <c r="P59" s="39"/>
      <c r="R59" s="156"/>
    </row>
    <row r="60" spans="1:18" s="160" customFormat="1" ht="22.5">
      <c r="A60" s="216">
        <v>30</v>
      </c>
      <c r="B60" s="72" t="s">
        <v>295</v>
      </c>
      <c r="C60" s="219" t="s">
        <v>48</v>
      </c>
      <c r="D60" s="209" t="s">
        <v>560</v>
      </c>
      <c r="E60" s="211">
        <f>E61+E62</f>
        <v>96</v>
      </c>
      <c r="F60" s="39"/>
      <c r="G60" s="39"/>
      <c r="H60" s="39"/>
      <c r="I60" s="39"/>
      <c r="J60" s="39"/>
      <c r="K60" s="39"/>
      <c r="L60" s="39"/>
      <c r="M60" s="39"/>
      <c r="N60" s="39"/>
      <c r="O60" s="39"/>
      <c r="P60" s="39"/>
      <c r="R60" s="156"/>
    </row>
    <row r="61" spans="1:18" s="160" customFormat="1" ht="12.75" customHeight="1">
      <c r="A61" s="215"/>
      <c r="B61" s="217"/>
      <c r="C61" s="168" t="s">
        <v>576</v>
      </c>
      <c r="D61" s="209" t="s">
        <v>560</v>
      </c>
      <c r="E61" s="211">
        <f>54+30</f>
        <v>84</v>
      </c>
      <c r="F61" s="100"/>
      <c r="G61" s="99"/>
      <c r="H61" s="99"/>
      <c r="I61" s="39"/>
      <c r="J61" s="39"/>
      <c r="K61" s="39"/>
      <c r="L61" s="99"/>
      <c r="M61" s="99"/>
      <c r="N61" s="39"/>
      <c r="O61" s="39"/>
      <c r="P61" s="39"/>
      <c r="R61" s="156"/>
    </row>
    <row r="62" spans="1:18" s="160" customFormat="1" ht="11.25">
      <c r="A62" s="216">
        <v>32</v>
      </c>
      <c r="B62" s="72" t="s">
        <v>295</v>
      </c>
      <c r="C62" s="168" t="s">
        <v>577</v>
      </c>
      <c r="D62" s="209" t="s">
        <v>560</v>
      </c>
      <c r="E62" s="211">
        <f>6+6</f>
        <v>12</v>
      </c>
      <c r="F62" s="100"/>
      <c r="G62" s="99"/>
      <c r="H62" s="99"/>
      <c r="I62" s="39"/>
      <c r="J62" s="39"/>
      <c r="K62" s="39"/>
      <c r="L62" s="99"/>
      <c r="M62" s="99"/>
      <c r="N62" s="39"/>
      <c r="O62" s="39"/>
      <c r="P62" s="39"/>
      <c r="R62" s="156"/>
    </row>
    <row r="63" spans="1:18" s="160" customFormat="1" ht="11.25">
      <c r="A63" s="216">
        <v>33</v>
      </c>
      <c r="B63" s="72" t="s">
        <v>295</v>
      </c>
      <c r="C63" s="168" t="s">
        <v>578</v>
      </c>
      <c r="D63" s="209" t="s">
        <v>487</v>
      </c>
      <c r="E63" s="211">
        <v>6</v>
      </c>
      <c r="F63" s="100"/>
      <c r="G63" s="99"/>
      <c r="H63" s="99"/>
      <c r="I63" s="39"/>
      <c r="J63" s="39"/>
      <c r="K63" s="39"/>
      <c r="L63" s="99"/>
      <c r="M63" s="99"/>
      <c r="N63" s="39"/>
      <c r="O63" s="39"/>
      <c r="P63" s="39"/>
      <c r="R63" s="156"/>
    </row>
    <row r="64" spans="1:18" s="160" customFormat="1" ht="11.25">
      <c r="A64" s="216">
        <v>34</v>
      </c>
      <c r="B64" s="72" t="s">
        <v>295</v>
      </c>
      <c r="C64" s="168" t="s">
        <v>579</v>
      </c>
      <c r="D64" s="209" t="s">
        <v>487</v>
      </c>
      <c r="E64" s="211">
        <f>E61/3+1</f>
        <v>29</v>
      </c>
      <c r="F64" s="100"/>
      <c r="G64" s="99"/>
      <c r="H64" s="99"/>
      <c r="I64" s="39"/>
      <c r="J64" s="39"/>
      <c r="K64" s="39"/>
      <c r="L64" s="99"/>
      <c r="M64" s="99"/>
      <c r="N64" s="39"/>
      <c r="O64" s="39"/>
      <c r="P64" s="39"/>
      <c r="R64" s="156"/>
    </row>
    <row r="65" spans="1:18" s="160" customFormat="1" ht="11.25">
      <c r="A65" s="216">
        <v>35</v>
      </c>
      <c r="B65" s="72" t="s">
        <v>295</v>
      </c>
      <c r="C65" s="168" t="s">
        <v>580</v>
      </c>
      <c r="D65" s="209" t="s">
        <v>487</v>
      </c>
      <c r="E65" s="211">
        <f>E61/2</f>
        <v>42</v>
      </c>
      <c r="F65" s="100"/>
      <c r="G65" s="99"/>
      <c r="H65" s="99"/>
      <c r="I65" s="39"/>
      <c r="J65" s="39"/>
      <c r="K65" s="39"/>
      <c r="L65" s="99"/>
      <c r="M65" s="99"/>
      <c r="N65" s="39"/>
      <c r="O65" s="39"/>
      <c r="P65" s="39"/>
      <c r="R65" s="156"/>
    </row>
    <row r="66" spans="1:18" s="160" customFormat="1" ht="11.25">
      <c r="A66" s="216">
        <v>36</v>
      </c>
      <c r="B66" s="72" t="s">
        <v>295</v>
      </c>
      <c r="C66" s="168" t="s">
        <v>581</v>
      </c>
      <c r="D66" s="209" t="s">
        <v>487</v>
      </c>
      <c r="E66" s="211">
        <f>24+10</f>
        <v>34</v>
      </c>
      <c r="F66" s="100"/>
      <c r="G66" s="99"/>
      <c r="H66" s="99"/>
      <c r="I66" s="39"/>
      <c r="J66" s="39"/>
      <c r="K66" s="39"/>
      <c r="L66" s="99"/>
      <c r="M66" s="99"/>
      <c r="N66" s="39"/>
      <c r="O66" s="39"/>
      <c r="P66" s="39"/>
      <c r="R66" s="156"/>
    </row>
    <row r="67" spans="1:18" s="160" customFormat="1" ht="11.25">
      <c r="A67" s="216">
        <v>37</v>
      </c>
      <c r="B67" s="72" t="s">
        <v>295</v>
      </c>
      <c r="C67" s="168" t="s">
        <v>559</v>
      </c>
      <c r="D67" s="209" t="s">
        <v>0</v>
      </c>
      <c r="E67" s="211">
        <v>1</v>
      </c>
      <c r="F67" s="100"/>
      <c r="G67" s="99"/>
      <c r="H67" s="99"/>
      <c r="I67" s="39"/>
      <c r="J67" s="39"/>
      <c r="K67" s="39"/>
      <c r="L67" s="99"/>
      <c r="M67" s="99"/>
      <c r="N67" s="39"/>
      <c r="O67" s="39"/>
      <c r="P67" s="39"/>
      <c r="R67" s="156"/>
    </row>
    <row r="68" spans="1:18" s="160" customFormat="1" ht="11.25">
      <c r="A68" s="216">
        <v>38</v>
      </c>
      <c r="B68" s="72" t="s">
        <v>295</v>
      </c>
      <c r="C68" s="168" t="s">
        <v>142</v>
      </c>
      <c r="D68" s="209" t="s">
        <v>0</v>
      </c>
      <c r="E68" s="211">
        <v>1</v>
      </c>
      <c r="F68" s="100"/>
      <c r="G68" s="99"/>
      <c r="H68" s="99"/>
      <c r="I68" s="39"/>
      <c r="J68" s="39"/>
      <c r="K68" s="39"/>
      <c r="L68" s="99"/>
      <c r="M68" s="99"/>
      <c r="N68" s="39"/>
      <c r="O68" s="39"/>
      <c r="P68" s="39"/>
      <c r="R68" s="156"/>
    </row>
    <row r="69" spans="1:18" s="160" customFormat="1" ht="22.5">
      <c r="A69" s="216">
        <v>39</v>
      </c>
      <c r="B69" s="72" t="s">
        <v>295</v>
      </c>
      <c r="C69" s="219" t="s">
        <v>49</v>
      </c>
      <c r="D69" s="209" t="s">
        <v>560</v>
      </c>
      <c r="E69" s="209">
        <v>2055</v>
      </c>
      <c r="F69" s="39"/>
      <c r="G69" s="39"/>
      <c r="H69" s="39"/>
      <c r="I69" s="39"/>
      <c r="J69" s="39"/>
      <c r="K69" s="39"/>
      <c r="L69" s="39"/>
      <c r="M69" s="39"/>
      <c r="N69" s="39"/>
      <c r="O69" s="39"/>
      <c r="P69" s="39"/>
      <c r="R69" s="156"/>
    </row>
    <row r="70" spans="1:18" s="160" customFormat="1" ht="12.75" customHeight="1">
      <c r="A70" s="397" t="s">
        <v>50</v>
      </c>
      <c r="B70" s="398"/>
      <c r="C70" s="398"/>
      <c r="D70" s="398"/>
      <c r="E70" s="398"/>
      <c r="F70" s="398"/>
      <c r="G70" s="398"/>
      <c r="H70" s="398"/>
      <c r="I70" s="398"/>
      <c r="J70" s="398"/>
      <c r="K70" s="398"/>
      <c r="L70" s="398"/>
      <c r="M70" s="398"/>
      <c r="N70" s="398"/>
      <c r="O70" s="398"/>
      <c r="P70" s="399"/>
      <c r="R70" s="156"/>
    </row>
    <row r="71" spans="1:18" s="160" customFormat="1" ht="11.25">
      <c r="A71" s="216">
        <v>41</v>
      </c>
      <c r="B71" s="72" t="s">
        <v>295</v>
      </c>
      <c r="C71" s="168" t="s">
        <v>218</v>
      </c>
      <c r="D71" s="209" t="s">
        <v>560</v>
      </c>
      <c r="E71" s="209">
        <f>35</f>
        <v>35</v>
      </c>
      <c r="F71" s="39"/>
      <c r="G71" s="39"/>
      <c r="H71" s="39"/>
      <c r="I71" s="39"/>
      <c r="J71" s="39"/>
      <c r="K71" s="39"/>
      <c r="L71" s="39"/>
      <c r="M71" s="39"/>
      <c r="N71" s="39"/>
      <c r="O71" s="39"/>
      <c r="P71" s="39"/>
      <c r="R71" s="156"/>
    </row>
    <row r="72" spans="1:18" s="160" customFormat="1" ht="11.25">
      <c r="A72" s="216">
        <v>42</v>
      </c>
      <c r="B72" s="72" t="s">
        <v>295</v>
      </c>
      <c r="C72" s="168" t="s">
        <v>251</v>
      </c>
      <c r="D72" s="209" t="s">
        <v>560</v>
      </c>
      <c r="E72" s="209">
        <v>60</v>
      </c>
      <c r="F72" s="39"/>
      <c r="G72" s="39"/>
      <c r="H72" s="39"/>
      <c r="I72" s="39"/>
      <c r="J72" s="39"/>
      <c r="K72" s="39"/>
      <c r="L72" s="39"/>
      <c r="M72" s="39"/>
      <c r="N72" s="39"/>
      <c r="O72" s="39"/>
      <c r="P72" s="39"/>
      <c r="R72" s="156"/>
    </row>
    <row r="73" spans="1:18" s="160" customFormat="1" ht="11.25">
      <c r="A73" s="216">
        <v>43</v>
      </c>
      <c r="B73" s="72" t="s">
        <v>295</v>
      </c>
      <c r="C73" s="87" t="s">
        <v>273</v>
      </c>
      <c r="D73" s="209" t="s">
        <v>560</v>
      </c>
      <c r="E73" s="220">
        <v>35</v>
      </c>
      <c r="F73" s="39"/>
      <c r="G73" s="39"/>
      <c r="H73" s="39"/>
      <c r="I73" s="39"/>
      <c r="J73" s="39"/>
      <c r="K73" s="39"/>
      <c r="L73" s="39"/>
      <c r="M73" s="39"/>
      <c r="N73" s="39"/>
      <c r="O73" s="39"/>
      <c r="P73" s="39"/>
      <c r="R73" s="156"/>
    </row>
    <row r="74" spans="1:18" s="160" customFormat="1" ht="22.5">
      <c r="A74" s="216">
        <v>44</v>
      </c>
      <c r="B74" s="72" t="s">
        <v>295</v>
      </c>
      <c r="C74" s="87" t="s">
        <v>274</v>
      </c>
      <c r="D74" s="209" t="s">
        <v>0</v>
      </c>
      <c r="E74" s="220">
        <v>1</v>
      </c>
      <c r="F74" s="49"/>
      <c r="G74" s="48"/>
      <c r="H74" s="48"/>
      <c r="I74" s="48"/>
      <c r="J74" s="48"/>
      <c r="K74" s="48"/>
      <c r="L74" s="48"/>
      <c r="M74" s="48"/>
      <c r="N74" s="48"/>
      <c r="O74" s="48"/>
      <c r="P74" s="48"/>
      <c r="R74" s="156"/>
    </row>
    <row r="75" spans="1:18" s="160" customFormat="1" ht="12.75" customHeight="1">
      <c r="A75" s="397" t="s">
        <v>167</v>
      </c>
      <c r="B75" s="398"/>
      <c r="C75" s="398"/>
      <c r="D75" s="398"/>
      <c r="E75" s="398"/>
      <c r="F75" s="398"/>
      <c r="G75" s="398"/>
      <c r="H75" s="398"/>
      <c r="I75" s="398"/>
      <c r="J75" s="398"/>
      <c r="K75" s="398"/>
      <c r="L75" s="398"/>
      <c r="M75" s="398"/>
      <c r="N75" s="398"/>
      <c r="O75" s="398"/>
      <c r="P75" s="399"/>
      <c r="R75" s="156"/>
    </row>
    <row r="76" spans="1:18" s="160" customFormat="1" ht="11.25">
      <c r="A76" s="216">
        <v>46</v>
      </c>
      <c r="B76" s="72" t="s">
        <v>295</v>
      </c>
      <c r="C76" s="168" t="s">
        <v>219</v>
      </c>
      <c r="D76" s="209" t="s">
        <v>560</v>
      </c>
      <c r="E76" s="209">
        <f>30+40+40+45+50+40+40+40+10</f>
        <v>335</v>
      </c>
      <c r="F76" s="39"/>
      <c r="G76" s="39"/>
      <c r="H76" s="39"/>
      <c r="I76" s="39"/>
      <c r="J76" s="39"/>
      <c r="K76" s="39"/>
      <c r="L76" s="39"/>
      <c r="M76" s="39"/>
      <c r="N76" s="39"/>
      <c r="O76" s="39"/>
      <c r="P76" s="39"/>
      <c r="R76" s="156"/>
    </row>
    <row r="77" spans="1:18" s="160" customFormat="1" ht="11.25">
      <c r="A77" s="216">
        <v>47</v>
      </c>
      <c r="B77" s="72" t="s">
        <v>295</v>
      </c>
      <c r="C77" s="168" t="s">
        <v>220</v>
      </c>
      <c r="D77" s="209" t="s">
        <v>560</v>
      </c>
      <c r="E77" s="209">
        <f>40+50+70+45+50+70+100</f>
        <v>425</v>
      </c>
      <c r="F77" s="39"/>
      <c r="G77" s="39"/>
      <c r="H77" s="39"/>
      <c r="I77" s="39"/>
      <c r="J77" s="39"/>
      <c r="K77" s="39"/>
      <c r="L77" s="39"/>
      <c r="M77" s="39"/>
      <c r="N77" s="39"/>
      <c r="O77" s="39"/>
      <c r="P77" s="39"/>
      <c r="R77" s="156"/>
    </row>
    <row r="78" spans="1:18" s="160" customFormat="1" ht="11.25">
      <c r="A78" s="216">
        <v>48</v>
      </c>
      <c r="B78" s="72" t="s">
        <v>295</v>
      </c>
      <c r="C78" s="87" t="s">
        <v>273</v>
      </c>
      <c r="D78" s="209" t="s">
        <v>560</v>
      </c>
      <c r="E78" s="220">
        <v>35</v>
      </c>
      <c r="F78" s="39"/>
      <c r="G78" s="39"/>
      <c r="H78" s="39"/>
      <c r="I78" s="39"/>
      <c r="J78" s="39"/>
      <c r="K78" s="39"/>
      <c r="L78" s="39"/>
      <c r="M78" s="39"/>
      <c r="N78" s="39"/>
      <c r="O78" s="39"/>
      <c r="P78" s="39"/>
      <c r="R78" s="156"/>
    </row>
    <row r="79" spans="1:18" s="160" customFormat="1" ht="22.5">
      <c r="A79" s="216">
        <v>49</v>
      </c>
      <c r="B79" s="72" t="s">
        <v>295</v>
      </c>
      <c r="C79" s="87" t="s">
        <v>274</v>
      </c>
      <c r="D79" s="209" t="s">
        <v>0</v>
      </c>
      <c r="E79" s="220">
        <v>1</v>
      </c>
      <c r="F79" s="49"/>
      <c r="G79" s="48"/>
      <c r="H79" s="48"/>
      <c r="I79" s="48"/>
      <c r="J79" s="48"/>
      <c r="K79" s="48"/>
      <c r="L79" s="48"/>
      <c r="M79" s="48"/>
      <c r="N79" s="48"/>
      <c r="O79" s="48"/>
      <c r="P79" s="48"/>
      <c r="R79" s="156"/>
    </row>
    <row r="80" spans="1:18" s="160" customFormat="1" ht="12.75" customHeight="1">
      <c r="A80" s="397" t="s">
        <v>168</v>
      </c>
      <c r="B80" s="398"/>
      <c r="C80" s="398"/>
      <c r="D80" s="398"/>
      <c r="E80" s="398"/>
      <c r="F80" s="398"/>
      <c r="G80" s="398"/>
      <c r="H80" s="398"/>
      <c r="I80" s="398"/>
      <c r="J80" s="398"/>
      <c r="K80" s="398"/>
      <c r="L80" s="398"/>
      <c r="M80" s="398"/>
      <c r="N80" s="398"/>
      <c r="O80" s="398"/>
      <c r="P80" s="399"/>
      <c r="R80" s="156"/>
    </row>
    <row r="81" spans="1:18" s="160" customFormat="1" ht="11.25">
      <c r="A81" s="216">
        <v>51</v>
      </c>
      <c r="B81" s="72" t="s">
        <v>295</v>
      </c>
      <c r="C81" s="168" t="s">
        <v>219</v>
      </c>
      <c r="D81" s="209" t="s">
        <v>560</v>
      </c>
      <c r="E81" s="209">
        <f>35+40+50+60+30+35+25+40+25+35</f>
        <v>375</v>
      </c>
      <c r="F81" s="39"/>
      <c r="G81" s="39"/>
      <c r="H81" s="39"/>
      <c r="I81" s="39"/>
      <c r="J81" s="39"/>
      <c r="K81" s="39"/>
      <c r="L81" s="39"/>
      <c r="M81" s="39"/>
      <c r="N81" s="39"/>
      <c r="O81" s="39"/>
      <c r="P81" s="39"/>
      <c r="R81" s="156"/>
    </row>
    <row r="82" spans="1:18" s="160" customFormat="1" ht="11.25">
      <c r="A82" s="216">
        <v>52</v>
      </c>
      <c r="B82" s="72" t="s">
        <v>295</v>
      </c>
      <c r="C82" s="168" t="s">
        <v>220</v>
      </c>
      <c r="D82" s="209" t="s">
        <v>560</v>
      </c>
      <c r="E82" s="209">
        <f>30+35+30+35+70</f>
        <v>200</v>
      </c>
      <c r="F82" s="39"/>
      <c r="G82" s="39"/>
      <c r="H82" s="39"/>
      <c r="I82" s="39"/>
      <c r="J82" s="39"/>
      <c r="K82" s="39"/>
      <c r="L82" s="39"/>
      <c r="M82" s="39"/>
      <c r="N82" s="39"/>
      <c r="O82" s="39"/>
      <c r="P82" s="39"/>
      <c r="R82" s="156"/>
    </row>
    <row r="83" spans="1:18" s="160" customFormat="1" ht="11.25">
      <c r="A83" s="216">
        <v>53</v>
      </c>
      <c r="B83" s="72" t="s">
        <v>295</v>
      </c>
      <c r="C83" s="168" t="s">
        <v>218</v>
      </c>
      <c r="D83" s="209" t="s">
        <v>560</v>
      </c>
      <c r="E83" s="209">
        <v>45</v>
      </c>
      <c r="F83" s="39"/>
      <c r="G83" s="39"/>
      <c r="H83" s="39"/>
      <c r="I83" s="39"/>
      <c r="J83" s="39"/>
      <c r="K83" s="39"/>
      <c r="L83" s="39"/>
      <c r="M83" s="39"/>
      <c r="N83" s="39"/>
      <c r="O83" s="39"/>
      <c r="P83" s="39"/>
      <c r="R83" s="156"/>
    </row>
    <row r="84" spans="1:18" s="160" customFormat="1" ht="12.75" customHeight="1">
      <c r="A84" s="397" t="s">
        <v>263</v>
      </c>
      <c r="B84" s="398"/>
      <c r="C84" s="398"/>
      <c r="D84" s="398"/>
      <c r="E84" s="398"/>
      <c r="F84" s="398"/>
      <c r="G84" s="398"/>
      <c r="H84" s="398"/>
      <c r="I84" s="398"/>
      <c r="J84" s="398"/>
      <c r="K84" s="398"/>
      <c r="L84" s="398"/>
      <c r="M84" s="398"/>
      <c r="N84" s="398"/>
      <c r="O84" s="398"/>
      <c r="P84" s="399"/>
      <c r="R84" s="156"/>
    </row>
    <row r="85" spans="1:18" s="160" customFormat="1" ht="11.25">
      <c r="A85" s="216">
        <v>55</v>
      </c>
      <c r="B85" s="72" t="s">
        <v>295</v>
      </c>
      <c r="C85" s="87" t="s">
        <v>264</v>
      </c>
      <c r="D85" s="209" t="s">
        <v>560</v>
      </c>
      <c r="E85" s="209">
        <v>170</v>
      </c>
      <c r="F85" s="39"/>
      <c r="G85" s="39"/>
      <c r="H85" s="39"/>
      <c r="I85" s="39"/>
      <c r="J85" s="39"/>
      <c r="K85" s="39"/>
      <c r="L85" s="39"/>
      <c r="M85" s="39"/>
      <c r="N85" s="39"/>
      <c r="O85" s="39"/>
      <c r="P85" s="39"/>
      <c r="R85" s="156"/>
    </row>
    <row r="86" spans="1:18" s="160" customFormat="1" ht="11.25">
      <c r="A86" s="216">
        <v>56</v>
      </c>
      <c r="B86" s="72" t="s">
        <v>295</v>
      </c>
      <c r="C86" s="87" t="s">
        <v>275</v>
      </c>
      <c r="D86" s="209" t="s">
        <v>560</v>
      </c>
      <c r="E86" s="221">
        <v>100</v>
      </c>
      <c r="F86" s="39"/>
      <c r="G86" s="39"/>
      <c r="H86" s="39"/>
      <c r="I86" s="39"/>
      <c r="J86" s="39"/>
      <c r="K86" s="39"/>
      <c r="L86" s="39"/>
      <c r="M86" s="39"/>
      <c r="N86" s="39"/>
      <c r="O86" s="39"/>
      <c r="P86" s="39"/>
      <c r="R86" s="156"/>
    </row>
    <row r="87" spans="1:18" s="75" customFormat="1" ht="22.5">
      <c r="A87" s="279">
        <v>57</v>
      </c>
      <c r="B87" s="72" t="s">
        <v>295</v>
      </c>
      <c r="C87" s="87" t="s">
        <v>274</v>
      </c>
      <c r="D87" s="209" t="s">
        <v>0</v>
      </c>
      <c r="E87" s="220">
        <v>1</v>
      </c>
      <c r="F87" s="49"/>
      <c r="G87" s="48"/>
      <c r="H87" s="48"/>
      <c r="I87" s="48"/>
      <c r="J87" s="48"/>
      <c r="K87" s="48"/>
      <c r="L87" s="48"/>
      <c r="M87" s="48"/>
      <c r="N87" s="48"/>
      <c r="O87" s="48"/>
      <c r="P87" s="48"/>
      <c r="R87" s="156"/>
    </row>
    <row r="88" spans="1:18" s="70" customFormat="1" ht="12.75" customHeight="1">
      <c r="A88" s="397" t="s">
        <v>265</v>
      </c>
      <c r="B88" s="398"/>
      <c r="C88" s="398"/>
      <c r="D88" s="398"/>
      <c r="E88" s="398"/>
      <c r="F88" s="398"/>
      <c r="G88" s="398"/>
      <c r="H88" s="398"/>
      <c r="I88" s="398"/>
      <c r="J88" s="398"/>
      <c r="K88" s="398"/>
      <c r="L88" s="398"/>
      <c r="M88" s="398"/>
      <c r="N88" s="398"/>
      <c r="O88" s="398"/>
      <c r="P88" s="399"/>
      <c r="R88" s="156"/>
    </row>
    <row r="89" spans="1:18" s="70" customFormat="1" ht="12.75" customHeight="1">
      <c r="A89" s="214"/>
      <c r="B89" s="218"/>
      <c r="C89" s="87" t="s">
        <v>266</v>
      </c>
      <c r="D89" s="209" t="s">
        <v>560</v>
      </c>
      <c r="E89" s="220">
        <f>70+45+40+25+30+30</f>
        <v>240</v>
      </c>
      <c r="F89" s="39"/>
      <c r="G89" s="39"/>
      <c r="H89" s="39"/>
      <c r="I89" s="39"/>
      <c r="J89" s="39"/>
      <c r="K89" s="39"/>
      <c r="L89" s="39"/>
      <c r="M89" s="39"/>
      <c r="N89" s="39"/>
      <c r="O89" s="39"/>
      <c r="P89" s="39"/>
      <c r="R89" s="156"/>
    </row>
    <row r="90" spans="1:18" s="70" customFormat="1" ht="22.5">
      <c r="A90" s="216">
        <v>3</v>
      </c>
      <c r="B90" s="72" t="s">
        <v>399</v>
      </c>
      <c r="C90" s="87" t="s">
        <v>274</v>
      </c>
      <c r="D90" s="209" t="s">
        <v>0</v>
      </c>
      <c r="E90" s="220">
        <v>1</v>
      </c>
      <c r="F90" s="49"/>
      <c r="G90" s="48"/>
      <c r="H90" s="48"/>
      <c r="I90" s="48"/>
      <c r="J90" s="48"/>
      <c r="K90" s="48"/>
      <c r="L90" s="48"/>
      <c r="M90" s="48"/>
      <c r="N90" s="48"/>
      <c r="O90" s="48"/>
      <c r="P90" s="48"/>
      <c r="R90" s="156"/>
    </row>
    <row r="91" spans="1:18" s="70" customFormat="1" ht="22.5">
      <c r="A91" s="216">
        <v>4</v>
      </c>
      <c r="B91" s="72" t="s">
        <v>399</v>
      </c>
      <c r="C91" s="219" t="s">
        <v>51</v>
      </c>
      <c r="D91" s="209" t="s">
        <v>560</v>
      </c>
      <c r="E91" s="211">
        <f>E69*0.3</f>
        <v>616.5</v>
      </c>
      <c r="F91" s="49"/>
      <c r="G91" s="48"/>
      <c r="H91" s="48"/>
      <c r="I91" s="48"/>
      <c r="J91" s="48"/>
      <c r="K91" s="48"/>
      <c r="L91" s="48"/>
      <c r="M91" s="48"/>
      <c r="N91" s="48"/>
      <c r="O91" s="48"/>
      <c r="P91" s="48"/>
      <c r="R91" s="156"/>
    </row>
    <row r="92" spans="1:18" s="70" customFormat="1" ht="11.25">
      <c r="A92" s="216">
        <v>5</v>
      </c>
      <c r="B92" s="72" t="s">
        <v>399</v>
      </c>
      <c r="C92" s="222" t="s">
        <v>52</v>
      </c>
      <c r="D92" s="209" t="s">
        <v>0</v>
      </c>
      <c r="E92" s="209">
        <v>1</v>
      </c>
      <c r="F92" s="49"/>
      <c r="G92" s="48"/>
      <c r="H92" s="48"/>
      <c r="I92" s="48"/>
      <c r="J92" s="48"/>
      <c r="K92" s="48"/>
      <c r="L92" s="48"/>
      <c r="M92" s="48"/>
      <c r="N92" s="48"/>
      <c r="O92" s="48"/>
      <c r="P92" s="48"/>
      <c r="R92" s="156"/>
    </row>
    <row r="93" spans="1:18" s="70" customFormat="1" ht="22.5">
      <c r="A93" s="216">
        <v>6</v>
      </c>
      <c r="B93" s="72" t="s">
        <v>399</v>
      </c>
      <c r="C93" s="219" t="s">
        <v>221</v>
      </c>
      <c r="D93" s="209" t="s">
        <v>560</v>
      </c>
      <c r="E93" s="209">
        <f>E94+E95+E96</f>
        <v>180</v>
      </c>
      <c r="F93" s="39"/>
      <c r="G93" s="39"/>
      <c r="H93" s="39"/>
      <c r="I93" s="39"/>
      <c r="J93" s="39"/>
      <c r="K93" s="39"/>
      <c r="L93" s="39"/>
      <c r="M93" s="39"/>
      <c r="N93" s="39"/>
      <c r="O93" s="39"/>
      <c r="P93" s="39"/>
      <c r="R93" s="156"/>
    </row>
    <row r="94" spans="1:18" s="70" customFormat="1" ht="11.25">
      <c r="A94" s="216">
        <v>7</v>
      </c>
      <c r="B94" s="72" t="s">
        <v>399</v>
      </c>
      <c r="C94" s="168" t="s">
        <v>222</v>
      </c>
      <c r="D94" s="209" t="s">
        <v>560</v>
      </c>
      <c r="E94" s="209">
        <v>70</v>
      </c>
      <c r="F94" s="39"/>
      <c r="G94" s="39"/>
      <c r="H94" s="39"/>
      <c r="I94" s="39"/>
      <c r="J94" s="39"/>
      <c r="K94" s="39"/>
      <c r="L94" s="39"/>
      <c r="M94" s="39"/>
      <c r="N94" s="39"/>
      <c r="O94" s="39"/>
      <c r="P94" s="39"/>
      <c r="R94" s="156"/>
    </row>
    <row r="95" spans="1:18" s="70" customFormat="1" ht="11.25">
      <c r="A95" s="216">
        <v>8</v>
      </c>
      <c r="B95" s="72" t="s">
        <v>399</v>
      </c>
      <c r="C95" s="168" t="s">
        <v>223</v>
      </c>
      <c r="D95" s="209" t="s">
        <v>560</v>
      </c>
      <c r="E95" s="209">
        <v>50</v>
      </c>
      <c r="F95" s="39"/>
      <c r="G95" s="39"/>
      <c r="H95" s="39"/>
      <c r="I95" s="39"/>
      <c r="J95" s="39"/>
      <c r="K95" s="39"/>
      <c r="L95" s="39"/>
      <c r="M95" s="39"/>
      <c r="N95" s="39"/>
      <c r="O95" s="39"/>
      <c r="P95" s="39"/>
      <c r="R95" s="156"/>
    </row>
    <row r="96" spans="1:18" s="70" customFormat="1" ht="11.25">
      <c r="A96" s="216">
        <v>9</v>
      </c>
      <c r="B96" s="72" t="s">
        <v>399</v>
      </c>
      <c r="C96" s="168" t="s">
        <v>224</v>
      </c>
      <c r="D96" s="209" t="s">
        <v>560</v>
      </c>
      <c r="E96" s="209">
        <v>60</v>
      </c>
      <c r="F96" s="39"/>
      <c r="G96" s="39"/>
      <c r="H96" s="39"/>
      <c r="I96" s="39"/>
      <c r="J96" s="39"/>
      <c r="K96" s="39"/>
      <c r="L96" s="39"/>
      <c r="M96" s="39"/>
      <c r="N96" s="39"/>
      <c r="O96" s="39"/>
      <c r="P96" s="39"/>
      <c r="R96" s="156"/>
    </row>
    <row r="97" spans="1:18" s="70" customFormat="1" ht="11.25">
      <c r="A97" s="216">
        <v>10</v>
      </c>
      <c r="B97" s="72" t="s">
        <v>399</v>
      </c>
      <c r="C97" s="222" t="s">
        <v>53</v>
      </c>
      <c r="D97" s="209" t="s">
        <v>0</v>
      </c>
      <c r="E97" s="209">
        <v>1</v>
      </c>
      <c r="F97" s="39"/>
      <c r="G97" s="39"/>
      <c r="H97" s="39"/>
      <c r="I97" s="39"/>
      <c r="J97" s="39"/>
      <c r="K97" s="39"/>
      <c r="L97" s="39"/>
      <c r="M97" s="39"/>
      <c r="N97" s="39"/>
      <c r="O97" s="39"/>
      <c r="P97" s="39"/>
      <c r="R97" s="156"/>
    </row>
    <row r="98" spans="1:18" s="70" customFormat="1" ht="22.5">
      <c r="A98" s="216">
        <v>11</v>
      </c>
      <c r="B98" s="72" t="s">
        <v>399</v>
      </c>
      <c r="C98" s="219" t="s">
        <v>191</v>
      </c>
      <c r="D98" s="209" t="s">
        <v>560</v>
      </c>
      <c r="E98" s="209">
        <f>E99+E100</f>
        <v>175</v>
      </c>
      <c r="F98" s="39"/>
      <c r="G98" s="39"/>
      <c r="H98" s="39"/>
      <c r="I98" s="39"/>
      <c r="J98" s="39"/>
      <c r="K98" s="39"/>
      <c r="L98" s="39"/>
      <c r="M98" s="39"/>
      <c r="N98" s="39"/>
      <c r="O98" s="39"/>
      <c r="P98" s="39"/>
      <c r="R98" s="156"/>
    </row>
    <row r="99" spans="1:18" s="70" customFormat="1" ht="11.25">
      <c r="A99" s="216">
        <v>12</v>
      </c>
      <c r="B99" s="72" t="s">
        <v>399</v>
      </c>
      <c r="C99" s="168" t="s">
        <v>192</v>
      </c>
      <c r="D99" s="209" t="s">
        <v>560</v>
      </c>
      <c r="E99" s="209">
        <f>95</f>
        <v>95</v>
      </c>
      <c r="F99" s="39"/>
      <c r="G99" s="39"/>
      <c r="H99" s="39"/>
      <c r="I99" s="39"/>
      <c r="J99" s="39"/>
      <c r="K99" s="39"/>
      <c r="L99" s="39"/>
      <c r="M99" s="39"/>
      <c r="N99" s="39"/>
      <c r="O99" s="39"/>
      <c r="P99" s="39"/>
      <c r="R99" s="156"/>
    </row>
    <row r="100" spans="1:18" s="70" customFormat="1" ht="11.25">
      <c r="A100" s="216">
        <v>13</v>
      </c>
      <c r="B100" s="72" t="s">
        <v>399</v>
      </c>
      <c r="C100" s="168" t="s">
        <v>193</v>
      </c>
      <c r="D100" s="209" t="s">
        <v>560</v>
      </c>
      <c r="E100" s="209">
        <v>80</v>
      </c>
      <c r="F100" s="39"/>
      <c r="G100" s="39"/>
      <c r="H100" s="39"/>
      <c r="I100" s="39"/>
      <c r="J100" s="39"/>
      <c r="K100" s="39"/>
      <c r="L100" s="39"/>
      <c r="M100" s="39"/>
      <c r="N100" s="39"/>
      <c r="O100" s="39"/>
      <c r="P100" s="39"/>
      <c r="R100" s="156"/>
    </row>
    <row r="101" spans="1:18" s="70" customFormat="1" ht="22.5">
      <c r="A101" s="216">
        <v>14</v>
      </c>
      <c r="B101" s="72" t="s">
        <v>399</v>
      </c>
      <c r="C101" s="219" t="s">
        <v>54</v>
      </c>
      <c r="D101" s="209" t="s">
        <v>0</v>
      </c>
      <c r="E101" s="209">
        <f>SUM(E102:E105)</f>
        <v>19</v>
      </c>
      <c r="F101" s="39"/>
      <c r="G101" s="39"/>
      <c r="H101" s="39"/>
      <c r="I101" s="39"/>
      <c r="J101" s="39"/>
      <c r="K101" s="39"/>
      <c r="L101" s="39"/>
      <c r="M101" s="39"/>
      <c r="N101" s="39"/>
      <c r="O101" s="39"/>
      <c r="P101" s="39"/>
      <c r="R101" s="156"/>
    </row>
    <row r="102" spans="1:18" s="70" customFormat="1" ht="11.25">
      <c r="A102" s="216">
        <v>15</v>
      </c>
      <c r="B102" s="72" t="s">
        <v>399</v>
      </c>
      <c r="C102" s="168" t="s">
        <v>225</v>
      </c>
      <c r="D102" s="209" t="s">
        <v>487</v>
      </c>
      <c r="E102" s="209">
        <v>4</v>
      </c>
      <c r="F102" s="100"/>
      <c r="G102" s="99"/>
      <c r="H102" s="99"/>
      <c r="I102" s="39"/>
      <c r="J102" s="39"/>
      <c r="K102" s="39"/>
      <c r="L102" s="99"/>
      <c r="M102" s="99"/>
      <c r="N102" s="39"/>
      <c r="O102" s="39"/>
      <c r="P102" s="39"/>
      <c r="R102" s="156"/>
    </row>
    <row r="103" spans="1:18" s="70" customFormat="1" ht="11.25">
      <c r="A103" s="216">
        <v>16</v>
      </c>
      <c r="B103" s="72" t="s">
        <v>399</v>
      </c>
      <c r="C103" s="168" t="s">
        <v>252</v>
      </c>
      <c r="D103" s="209" t="s">
        <v>487</v>
      </c>
      <c r="E103" s="209">
        <v>7</v>
      </c>
      <c r="F103" s="100"/>
      <c r="G103" s="99"/>
      <c r="H103" s="99"/>
      <c r="I103" s="39"/>
      <c r="J103" s="39"/>
      <c r="K103" s="39"/>
      <c r="L103" s="99"/>
      <c r="M103" s="99"/>
      <c r="N103" s="39"/>
      <c r="O103" s="39"/>
      <c r="P103" s="39"/>
      <c r="R103" s="156"/>
    </row>
    <row r="104" spans="1:18" s="70" customFormat="1" ht="11.25">
      <c r="A104" s="216">
        <v>17</v>
      </c>
      <c r="B104" s="72" t="s">
        <v>399</v>
      </c>
      <c r="C104" s="168" t="s">
        <v>226</v>
      </c>
      <c r="D104" s="209" t="s">
        <v>487</v>
      </c>
      <c r="E104" s="209">
        <v>4</v>
      </c>
      <c r="F104" s="100"/>
      <c r="G104" s="99"/>
      <c r="H104" s="99"/>
      <c r="I104" s="39"/>
      <c r="J104" s="39"/>
      <c r="K104" s="39"/>
      <c r="L104" s="99"/>
      <c r="M104" s="99"/>
      <c r="N104" s="39"/>
      <c r="O104" s="39"/>
      <c r="P104" s="39"/>
      <c r="R104" s="156"/>
    </row>
    <row r="105" spans="1:18" s="70" customFormat="1" ht="11.25">
      <c r="A105" s="216">
        <v>18</v>
      </c>
      <c r="B105" s="72" t="s">
        <v>399</v>
      </c>
      <c r="C105" s="168" t="s">
        <v>227</v>
      </c>
      <c r="D105" s="209" t="s">
        <v>487</v>
      </c>
      <c r="E105" s="209">
        <v>4</v>
      </c>
      <c r="F105" s="100"/>
      <c r="G105" s="99"/>
      <c r="H105" s="99"/>
      <c r="I105" s="39"/>
      <c r="J105" s="39"/>
      <c r="K105" s="39"/>
      <c r="L105" s="99"/>
      <c r="M105" s="99"/>
      <c r="N105" s="39"/>
      <c r="O105" s="39"/>
      <c r="P105" s="39"/>
      <c r="R105" s="156"/>
    </row>
    <row r="106" spans="1:18" s="70" customFormat="1" ht="11.25">
      <c r="A106" s="216">
        <v>19</v>
      </c>
      <c r="B106" s="72" t="s">
        <v>399</v>
      </c>
      <c r="C106" s="168" t="s">
        <v>228</v>
      </c>
      <c r="D106" s="209" t="s">
        <v>487</v>
      </c>
      <c r="E106" s="209">
        <f>E101</f>
        <v>19</v>
      </c>
      <c r="F106" s="100"/>
      <c r="G106" s="99"/>
      <c r="H106" s="99"/>
      <c r="I106" s="39"/>
      <c r="J106" s="39"/>
      <c r="K106" s="39"/>
      <c r="L106" s="99"/>
      <c r="M106" s="99"/>
      <c r="N106" s="39"/>
      <c r="O106" s="39"/>
      <c r="P106" s="39"/>
      <c r="R106" s="156"/>
    </row>
    <row r="107" spans="1:18" s="70" customFormat="1" ht="11.25">
      <c r="A107" s="216">
        <v>20</v>
      </c>
      <c r="B107" s="72" t="s">
        <v>399</v>
      </c>
      <c r="C107" s="168" t="s">
        <v>169</v>
      </c>
      <c r="D107" s="209" t="s">
        <v>487</v>
      </c>
      <c r="E107" s="209">
        <f>E106</f>
        <v>19</v>
      </c>
      <c r="F107" s="100"/>
      <c r="G107" s="99"/>
      <c r="H107" s="99"/>
      <c r="I107" s="39"/>
      <c r="J107" s="39"/>
      <c r="K107" s="39"/>
      <c r="L107" s="99"/>
      <c r="M107" s="99"/>
      <c r="N107" s="39"/>
      <c r="O107" s="39"/>
      <c r="P107" s="39"/>
      <c r="R107" s="156"/>
    </row>
    <row r="108" spans="1:18" s="70" customFormat="1" ht="11.25">
      <c r="A108" s="216">
        <v>21</v>
      </c>
      <c r="B108" s="72" t="s">
        <v>399</v>
      </c>
      <c r="C108" s="168" t="s">
        <v>142</v>
      </c>
      <c r="D108" s="209" t="s">
        <v>0</v>
      </c>
      <c r="E108" s="209">
        <v>1</v>
      </c>
      <c r="F108" s="100"/>
      <c r="G108" s="99"/>
      <c r="H108" s="99"/>
      <c r="I108" s="39"/>
      <c r="J108" s="39"/>
      <c r="K108" s="39"/>
      <c r="L108" s="99"/>
      <c r="M108" s="99"/>
      <c r="N108" s="39"/>
      <c r="O108" s="39"/>
      <c r="P108" s="39"/>
      <c r="R108" s="156"/>
    </row>
    <row r="109" spans="1:18" s="70" customFormat="1" ht="22.5">
      <c r="A109" s="216">
        <v>22</v>
      </c>
      <c r="B109" s="72" t="s">
        <v>399</v>
      </c>
      <c r="C109" s="219" t="s">
        <v>448</v>
      </c>
      <c r="D109" s="209" t="s">
        <v>0</v>
      </c>
      <c r="E109" s="209">
        <f>SUM(E110:E114)</f>
        <v>60</v>
      </c>
      <c r="F109" s="100"/>
      <c r="G109" s="99"/>
      <c r="H109" s="99"/>
      <c r="I109" s="99"/>
      <c r="J109" s="99"/>
      <c r="K109" s="99"/>
      <c r="L109" s="99"/>
      <c r="M109" s="99"/>
      <c r="N109" s="99"/>
      <c r="O109" s="99"/>
      <c r="P109" s="99"/>
      <c r="R109" s="156"/>
    </row>
    <row r="110" spans="1:18" s="70" customFormat="1" ht="11.25">
      <c r="A110" s="216">
        <v>23</v>
      </c>
      <c r="B110" s="72" t="s">
        <v>399</v>
      </c>
      <c r="C110" s="168" t="s">
        <v>253</v>
      </c>
      <c r="D110" s="209" t="s">
        <v>487</v>
      </c>
      <c r="E110" s="209">
        <v>1</v>
      </c>
      <c r="F110" s="100"/>
      <c r="G110" s="99"/>
      <c r="H110" s="99"/>
      <c r="I110" s="99"/>
      <c r="J110" s="99"/>
      <c r="K110" s="99"/>
      <c r="L110" s="99"/>
      <c r="M110" s="99"/>
      <c r="N110" s="99"/>
      <c r="O110" s="99"/>
      <c r="P110" s="99"/>
      <c r="R110" s="156"/>
    </row>
    <row r="111" spans="1:18" s="70" customFormat="1" ht="11.25">
      <c r="A111" s="216">
        <v>24</v>
      </c>
      <c r="B111" s="72" t="s">
        <v>399</v>
      </c>
      <c r="C111" s="168" t="s">
        <v>229</v>
      </c>
      <c r="D111" s="209" t="s">
        <v>487</v>
      </c>
      <c r="E111" s="209">
        <v>8</v>
      </c>
      <c r="F111" s="100"/>
      <c r="G111" s="99"/>
      <c r="H111" s="99"/>
      <c r="I111" s="99"/>
      <c r="J111" s="99"/>
      <c r="K111" s="99"/>
      <c r="L111" s="99"/>
      <c r="M111" s="99"/>
      <c r="N111" s="99"/>
      <c r="O111" s="99"/>
      <c r="P111" s="99"/>
      <c r="R111" s="156"/>
    </row>
    <row r="112" spans="1:18" s="70" customFormat="1" ht="11.25">
      <c r="A112" s="216">
        <v>25</v>
      </c>
      <c r="B112" s="72" t="s">
        <v>399</v>
      </c>
      <c r="C112" s="168" t="s">
        <v>230</v>
      </c>
      <c r="D112" s="209" t="s">
        <v>487</v>
      </c>
      <c r="E112" s="209">
        <v>30</v>
      </c>
      <c r="F112" s="100"/>
      <c r="G112" s="99"/>
      <c r="H112" s="99"/>
      <c r="I112" s="99"/>
      <c r="J112" s="99"/>
      <c r="K112" s="99"/>
      <c r="L112" s="99"/>
      <c r="M112" s="99"/>
      <c r="N112" s="99"/>
      <c r="O112" s="99"/>
      <c r="P112" s="99"/>
      <c r="R112" s="156"/>
    </row>
    <row r="113" spans="1:18" s="70" customFormat="1" ht="11.25">
      <c r="A113" s="216">
        <v>26</v>
      </c>
      <c r="B113" s="72" t="s">
        <v>399</v>
      </c>
      <c r="C113" s="168" t="s">
        <v>254</v>
      </c>
      <c r="D113" s="209" t="s">
        <v>487</v>
      </c>
      <c r="E113" s="209">
        <v>3</v>
      </c>
      <c r="F113" s="100"/>
      <c r="G113" s="99"/>
      <c r="H113" s="99"/>
      <c r="I113" s="99"/>
      <c r="J113" s="99"/>
      <c r="K113" s="99"/>
      <c r="L113" s="99"/>
      <c r="M113" s="99"/>
      <c r="N113" s="99"/>
      <c r="O113" s="99"/>
      <c r="P113" s="99"/>
      <c r="R113" s="156"/>
    </row>
    <row r="114" spans="1:18" s="70" customFormat="1" ht="11.25">
      <c r="A114" s="216">
        <v>27</v>
      </c>
      <c r="B114" s="72" t="s">
        <v>399</v>
      </c>
      <c r="C114" s="168" t="s">
        <v>170</v>
      </c>
      <c r="D114" s="209" t="s">
        <v>487</v>
      </c>
      <c r="E114" s="209">
        <v>18</v>
      </c>
      <c r="F114" s="204"/>
      <c r="G114" s="205"/>
      <c r="H114" s="205"/>
      <c r="I114" s="205"/>
      <c r="J114" s="205"/>
      <c r="K114" s="205"/>
      <c r="L114" s="205"/>
      <c r="M114" s="205"/>
      <c r="N114" s="205"/>
      <c r="O114" s="205"/>
      <c r="P114" s="205"/>
      <c r="R114" s="156"/>
    </row>
    <row r="115" spans="1:18" s="70" customFormat="1" ht="11.25">
      <c r="A115" s="216">
        <v>28</v>
      </c>
      <c r="B115" s="72" t="s">
        <v>399</v>
      </c>
      <c r="C115" s="168" t="s">
        <v>142</v>
      </c>
      <c r="D115" s="209" t="s">
        <v>0</v>
      </c>
      <c r="E115" s="209">
        <v>1</v>
      </c>
      <c r="F115" s="39"/>
      <c r="G115" s="39"/>
      <c r="H115" s="39"/>
      <c r="I115" s="39"/>
      <c r="J115" s="39"/>
      <c r="K115" s="39"/>
      <c r="L115" s="39"/>
      <c r="M115" s="39"/>
      <c r="N115" s="39"/>
      <c r="O115" s="39"/>
      <c r="P115" s="39"/>
      <c r="R115" s="156"/>
    </row>
    <row r="116" spans="1:18" s="70" customFormat="1" ht="22.5">
      <c r="A116" s="216">
        <v>29</v>
      </c>
      <c r="B116" s="72" t="s">
        <v>399</v>
      </c>
      <c r="C116" s="219" t="s">
        <v>171</v>
      </c>
      <c r="D116" s="209" t="s">
        <v>0</v>
      </c>
      <c r="E116" s="209">
        <f>E117</f>
        <v>18</v>
      </c>
      <c r="F116" s="39"/>
      <c r="G116" s="39"/>
      <c r="H116" s="39"/>
      <c r="I116" s="39"/>
      <c r="J116" s="39"/>
      <c r="K116" s="39"/>
      <c r="L116" s="39"/>
      <c r="M116" s="39"/>
      <c r="N116" s="39"/>
      <c r="O116" s="39"/>
      <c r="P116" s="39"/>
      <c r="R116" s="156"/>
    </row>
    <row r="117" spans="1:18" s="70" customFormat="1" ht="11.25">
      <c r="A117" s="216">
        <v>30</v>
      </c>
      <c r="B117" s="72" t="s">
        <v>399</v>
      </c>
      <c r="C117" s="168" t="s">
        <v>255</v>
      </c>
      <c r="D117" s="209" t="s">
        <v>487</v>
      </c>
      <c r="E117" s="209">
        <v>18</v>
      </c>
      <c r="F117" s="39"/>
      <c r="G117" s="39"/>
      <c r="H117" s="39"/>
      <c r="I117" s="39"/>
      <c r="J117" s="39"/>
      <c r="K117" s="39"/>
      <c r="L117" s="39"/>
      <c r="M117" s="39"/>
      <c r="N117" s="39"/>
      <c r="O117" s="39"/>
      <c r="P117" s="39"/>
      <c r="R117" s="156"/>
    </row>
    <row r="118" spans="1:18" s="70" customFormat="1" ht="11.25">
      <c r="A118" s="216">
        <v>31</v>
      </c>
      <c r="B118" s="72" t="s">
        <v>399</v>
      </c>
      <c r="C118" s="168" t="s">
        <v>172</v>
      </c>
      <c r="D118" s="209" t="s">
        <v>0</v>
      </c>
      <c r="E118" s="209">
        <f>E117</f>
        <v>18</v>
      </c>
      <c r="F118" s="39"/>
      <c r="G118" s="39"/>
      <c r="H118" s="39"/>
      <c r="I118" s="39"/>
      <c r="J118" s="39"/>
      <c r="K118" s="39"/>
      <c r="L118" s="39"/>
      <c r="M118" s="39"/>
      <c r="N118" s="39"/>
      <c r="O118" s="39"/>
      <c r="P118" s="39"/>
      <c r="R118" s="156"/>
    </row>
    <row r="119" spans="1:18" s="70" customFormat="1" ht="22.5">
      <c r="A119" s="216">
        <v>32</v>
      </c>
      <c r="B119" s="72" t="s">
        <v>399</v>
      </c>
      <c r="C119" s="219" t="s">
        <v>449</v>
      </c>
      <c r="D119" s="209" t="s">
        <v>487</v>
      </c>
      <c r="E119" s="209">
        <f>E120</f>
        <v>4</v>
      </c>
      <c r="F119" s="39"/>
      <c r="G119" s="39"/>
      <c r="H119" s="39"/>
      <c r="I119" s="39"/>
      <c r="J119" s="39"/>
      <c r="K119" s="39"/>
      <c r="L119" s="39"/>
      <c r="M119" s="39"/>
      <c r="N119" s="39"/>
      <c r="O119" s="39"/>
      <c r="P119" s="39"/>
      <c r="R119" s="156"/>
    </row>
    <row r="120" spans="1:18" s="70" customFormat="1" ht="11.25">
      <c r="A120" s="216">
        <v>33</v>
      </c>
      <c r="B120" s="72" t="s">
        <v>399</v>
      </c>
      <c r="C120" s="87" t="s">
        <v>231</v>
      </c>
      <c r="D120" s="209" t="s">
        <v>487</v>
      </c>
      <c r="E120" s="209">
        <v>4</v>
      </c>
      <c r="F120" s="39"/>
      <c r="G120" s="39"/>
      <c r="H120" s="39"/>
      <c r="I120" s="39"/>
      <c r="J120" s="39"/>
      <c r="K120" s="39"/>
      <c r="L120" s="39"/>
      <c r="M120" s="39"/>
      <c r="N120" s="39"/>
      <c r="O120" s="39"/>
      <c r="P120" s="39"/>
      <c r="R120" s="156"/>
    </row>
    <row r="121" spans="1:18" s="70" customFormat="1" ht="33.75">
      <c r="A121" s="216">
        <v>34</v>
      </c>
      <c r="B121" s="72" t="s">
        <v>399</v>
      </c>
      <c r="C121" s="219" t="s">
        <v>450</v>
      </c>
      <c r="D121" s="209" t="s">
        <v>487</v>
      </c>
      <c r="E121" s="209">
        <f>SUM(E122:E128)</f>
        <v>115</v>
      </c>
      <c r="F121" s="39"/>
      <c r="G121" s="39"/>
      <c r="H121" s="39"/>
      <c r="I121" s="39"/>
      <c r="J121" s="39"/>
      <c r="K121" s="39"/>
      <c r="L121" s="39"/>
      <c r="M121" s="39"/>
      <c r="N121" s="39"/>
      <c r="O121" s="39"/>
      <c r="P121" s="39"/>
      <c r="R121" s="156"/>
    </row>
    <row r="122" spans="1:18" s="70" customFormat="1" ht="11.25">
      <c r="A122" s="216">
        <v>35</v>
      </c>
      <c r="B122" s="72" t="s">
        <v>399</v>
      </c>
      <c r="C122" s="87" t="s">
        <v>256</v>
      </c>
      <c r="D122" s="209" t="s">
        <v>487</v>
      </c>
      <c r="E122" s="209">
        <v>12</v>
      </c>
      <c r="F122" s="39"/>
      <c r="G122" s="39"/>
      <c r="H122" s="39"/>
      <c r="I122" s="39"/>
      <c r="J122" s="39"/>
      <c r="K122" s="39"/>
      <c r="L122" s="39"/>
      <c r="M122" s="39"/>
      <c r="N122" s="39"/>
      <c r="O122" s="39"/>
      <c r="P122" s="39"/>
      <c r="R122" s="156"/>
    </row>
    <row r="123" spans="1:18" s="70" customFormat="1" ht="22.5">
      <c r="A123" s="216">
        <v>36</v>
      </c>
      <c r="B123" s="72" t="s">
        <v>399</v>
      </c>
      <c r="C123" s="87" t="s">
        <v>232</v>
      </c>
      <c r="D123" s="209" t="s">
        <v>487</v>
      </c>
      <c r="E123" s="209">
        <v>6</v>
      </c>
      <c r="F123" s="39"/>
      <c r="G123" s="39"/>
      <c r="H123" s="39"/>
      <c r="I123" s="39"/>
      <c r="J123" s="39"/>
      <c r="K123" s="39"/>
      <c r="L123" s="39"/>
      <c r="M123" s="39"/>
      <c r="N123" s="39"/>
      <c r="O123" s="39"/>
      <c r="P123" s="39"/>
      <c r="R123" s="156"/>
    </row>
    <row r="124" spans="1:18" s="70" customFormat="1" ht="22.5">
      <c r="A124" s="216">
        <v>37</v>
      </c>
      <c r="B124" s="72" t="s">
        <v>399</v>
      </c>
      <c r="C124" s="87" t="s">
        <v>233</v>
      </c>
      <c r="D124" s="209" t="s">
        <v>487</v>
      </c>
      <c r="E124" s="209">
        <f>11+4+3</f>
        <v>18</v>
      </c>
      <c r="F124" s="39"/>
      <c r="G124" s="39"/>
      <c r="H124" s="39"/>
      <c r="I124" s="39"/>
      <c r="J124" s="39"/>
      <c r="K124" s="39"/>
      <c r="L124" s="39"/>
      <c r="M124" s="39"/>
      <c r="N124" s="39"/>
      <c r="O124" s="39"/>
      <c r="P124" s="39"/>
      <c r="R124" s="156"/>
    </row>
    <row r="125" spans="1:18" s="70" customFormat="1" ht="22.5">
      <c r="A125" s="216">
        <v>38</v>
      </c>
      <c r="B125" s="72" t="s">
        <v>399</v>
      </c>
      <c r="C125" s="87" t="s">
        <v>257</v>
      </c>
      <c r="D125" s="209" t="s">
        <v>487</v>
      </c>
      <c r="E125" s="209">
        <v>14</v>
      </c>
      <c r="F125" s="39"/>
      <c r="G125" s="39"/>
      <c r="H125" s="39"/>
      <c r="I125" s="39"/>
      <c r="J125" s="39"/>
      <c r="K125" s="39"/>
      <c r="L125" s="39"/>
      <c r="M125" s="39"/>
      <c r="N125" s="39"/>
      <c r="O125" s="39"/>
      <c r="P125" s="39"/>
      <c r="R125" s="156"/>
    </row>
    <row r="126" spans="1:18" s="70" customFormat="1" ht="22.5">
      <c r="A126" s="216">
        <v>39</v>
      </c>
      <c r="B126" s="72" t="s">
        <v>399</v>
      </c>
      <c r="C126" s="87" t="s">
        <v>258</v>
      </c>
      <c r="D126" s="209" t="s">
        <v>487</v>
      </c>
      <c r="E126" s="209">
        <f>38+4+4</f>
        <v>46</v>
      </c>
      <c r="F126" s="39"/>
      <c r="G126" s="39"/>
      <c r="H126" s="39"/>
      <c r="I126" s="39"/>
      <c r="J126" s="39"/>
      <c r="K126" s="39"/>
      <c r="L126" s="39"/>
      <c r="M126" s="39"/>
      <c r="N126" s="39"/>
      <c r="O126" s="39"/>
      <c r="P126" s="39"/>
      <c r="R126" s="156"/>
    </row>
    <row r="127" spans="1:18" s="70" customFormat="1" ht="22.5">
      <c r="A127" s="216">
        <v>40</v>
      </c>
      <c r="B127" s="72" t="s">
        <v>399</v>
      </c>
      <c r="C127" s="87" t="s">
        <v>259</v>
      </c>
      <c r="D127" s="209" t="s">
        <v>487</v>
      </c>
      <c r="E127" s="209">
        <v>2</v>
      </c>
      <c r="F127" s="39"/>
      <c r="G127" s="39"/>
      <c r="H127" s="39"/>
      <c r="I127" s="39"/>
      <c r="J127" s="39"/>
      <c r="K127" s="39"/>
      <c r="L127" s="39"/>
      <c r="M127" s="39"/>
      <c r="N127" s="39"/>
      <c r="O127" s="39"/>
      <c r="P127" s="39"/>
      <c r="R127" s="156"/>
    </row>
    <row r="128" spans="1:18" s="70" customFormat="1" ht="22.5">
      <c r="A128" s="216">
        <v>41</v>
      </c>
      <c r="B128" s="72" t="s">
        <v>399</v>
      </c>
      <c r="C128" s="87" t="s">
        <v>234</v>
      </c>
      <c r="D128" s="209" t="s">
        <v>487</v>
      </c>
      <c r="E128" s="209">
        <v>17</v>
      </c>
      <c r="F128" s="39"/>
      <c r="G128" s="39"/>
      <c r="H128" s="39"/>
      <c r="I128" s="39"/>
      <c r="J128" s="39"/>
      <c r="K128" s="39"/>
      <c r="L128" s="39"/>
      <c r="M128" s="39"/>
      <c r="N128" s="39"/>
      <c r="O128" s="39"/>
      <c r="P128" s="39"/>
      <c r="R128" s="156"/>
    </row>
    <row r="129" spans="1:18" s="70" customFormat="1" ht="11.25">
      <c r="A129" s="216">
        <v>42</v>
      </c>
      <c r="B129" s="72" t="s">
        <v>399</v>
      </c>
      <c r="C129" s="168" t="s">
        <v>142</v>
      </c>
      <c r="D129" s="209" t="s">
        <v>0</v>
      </c>
      <c r="E129" s="209">
        <v>1</v>
      </c>
      <c r="F129" s="39"/>
      <c r="G129" s="39"/>
      <c r="H129" s="39"/>
      <c r="I129" s="39"/>
      <c r="J129" s="39"/>
      <c r="K129" s="39"/>
      <c r="L129" s="39"/>
      <c r="M129" s="39"/>
      <c r="N129" s="39"/>
      <c r="O129" s="39"/>
      <c r="P129" s="39"/>
      <c r="R129" s="156"/>
    </row>
    <row r="130" spans="1:18" s="70" customFormat="1" ht="11.25">
      <c r="A130" s="216">
        <v>43</v>
      </c>
      <c r="B130" s="72" t="s">
        <v>399</v>
      </c>
      <c r="C130" s="219" t="s">
        <v>451</v>
      </c>
      <c r="D130" s="209" t="s">
        <v>487</v>
      </c>
      <c r="E130" s="209">
        <f>E131</f>
        <v>9</v>
      </c>
      <c r="F130" s="39"/>
      <c r="G130" s="39"/>
      <c r="H130" s="39"/>
      <c r="I130" s="39"/>
      <c r="J130" s="39"/>
      <c r="K130" s="39"/>
      <c r="L130" s="39"/>
      <c r="M130" s="39"/>
      <c r="N130" s="39"/>
      <c r="O130" s="39"/>
      <c r="P130" s="39"/>
      <c r="R130" s="156"/>
    </row>
    <row r="131" spans="1:18" s="70" customFormat="1" ht="11.25">
      <c r="A131" s="216">
        <v>44</v>
      </c>
      <c r="B131" s="72" t="s">
        <v>399</v>
      </c>
      <c r="C131" s="87" t="s">
        <v>276</v>
      </c>
      <c r="D131" s="209" t="s">
        <v>487</v>
      </c>
      <c r="E131" s="209">
        <v>9</v>
      </c>
      <c r="F131" s="39"/>
      <c r="G131" s="39"/>
      <c r="H131" s="39"/>
      <c r="I131" s="39"/>
      <c r="J131" s="39"/>
      <c r="K131" s="39"/>
      <c r="L131" s="39"/>
      <c r="M131" s="39"/>
      <c r="N131" s="39"/>
      <c r="O131" s="39"/>
      <c r="P131" s="39"/>
      <c r="R131" s="156"/>
    </row>
    <row r="132" spans="1:18" s="70" customFormat="1" ht="33.75">
      <c r="A132" s="216">
        <v>45</v>
      </c>
      <c r="B132" s="72" t="s">
        <v>399</v>
      </c>
      <c r="C132" s="207" t="s">
        <v>444</v>
      </c>
      <c r="D132" s="86" t="s">
        <v>487</v>
      </c>
      <c r="E132" s="86">
        <v>1</v>
      </c>
      <c r="F132" s="206"/>
      <c r="G132" s="51"/>
      <c r="H132" s="51"/>
      <c r="I132" s="51"/>
      <c r="J132" s="51"/>
      <c r="K132" s="51"/>
      <c r="L132" s="51"/>
      <c r="M132" s="51"/>
      <c r="N132" s="51"/>
      <c r="O132" s="51"/>
      <c r="P132" s="51"/>
      <c r="R132" s="156"/>
    </row>
    <row r="133" spans="1:18" s="70" customFormat="1" ht="22.5">
      <c r="A133" s="216">
        <v>46</v>
      </c>
      <c r="B133" s="72" t="s">
        <v>399</v>
      </c>
      <c r="C133" s="207" t="s">
        <v>445</v>
      </c>
      <c r="D133" s="86" t="s">
        <v>487</v>
      </c>
      <c r="E133" s="86">
        <v>2</v>
      </c>
      <c r="F133" s="206"/>
      <c r="G133" s="51"/>
      <c r="H133" s="51"/>
      <c r="I133" s="51"/>
      <c r="J133" s="51"/>
      <c r="K133" s="51"/>
      <c r="L133" s="51"/>
      <c r="M133" s="51"/>
      <c r="N133" s="51"/>
      <c r="O133" s="51"/>
      <c r="P133" s="51"/>
      <c r="R133" s="156"/>
    </row>
    <row r="134" spans="1:18" s="70" customFormat="1" ht="22.5">
      <c r="A134" s="216">
        <v>47</v>
      </c>
      <c r="B134" s="72" t="s">
        <v>399</v>
      </c>
      <c r="C134" s="207" t="s">
        <v>277</v>
      </c>
      <c r="D134" s="209" t="s">
        <v>0</v>
      </c>
      <c r="E134" s="209">
        <v>5</v>
      </c>
      <c r="F134" s="206"/>
      <c r="G134" s="51"/>
      <c r="H134" s="51"/>
      <c r="I134" s="51"/>
      <c r="J134" s="51"/>
      <c r="K134" s="51"/>
      <c r="L134" s="51"/>
      <c r="M134" s="51"/>
      <c r="N134" s="51"/>
      <c r="O134" s="51"/>
      <c r="P134" s="51"/>
      <c r="R134" s="156"/>
    </row>
    <row r="135" spans="1:18" s="70" customFormat="1" ht="22.5">
      <c r="A135" s="216">
        <v>48</v>
      </c>
      <c r="B135" s="72" t="s">
        <v>399</v>
      </c>
      <c r="C135" s="207" t="s">
        <v>278</v>
      </c>
      <c r="D135" s="209" t="s">
        <v>0</v>
      </c>
      <c r="E135" s="209">
        <v>2</v>
      </c>
      <c r="F135" s="206"/>
      <c r="G135" s="51"/>
      <c r="H135" s="51"/>
      <c r="I135" s="51"/>
      <c r="J135" s="51"/>
      <c r="K135" s="51"/>
      <c r="L135" s="51"/>
      <c r="M135" s="51"/>
      <c r="N135" s="51"/>
      <c r="O135" s="51"/>
      <c r="P135" s="51"/>
      <c r="R135" s="156"/>
    </row>
    <row r="136" spans="1:18" s="70" customFormat="1" ht="11.25">
      <c r="A136" s="216">
        <v>49</v>
      </c>
      <c r="B136" s="72" t="s">
        <v>399</v>
      </c>
      <c r="C136" s="207" t="s">
        <v>452</v>
      </c>
      <c r="D136" s="209" t="s">
        <v>1</v>
      </c>
      <c r="E136" s="209">
        <v>1</v>
      </c>
      <c r="F136" s="206"/>
      <c r="G136" s="51"/>
      <c r="H136" s="51"/>
      <c r="I136" s="51"/>
      <c r="J136" s="51"/>
      <c r="K136" s="51"/>
      <c r="L136" s="51"/>
      <c r="M136" s="51"/>
      <c r="N136" s="51"/>
      <c r="O136" s="51"/>
      <c r="P136" s="51"/>
      <c r="R136" s="156"/>
    </row>
    <row r="137" spans="1:18" s="70" customFormat="1" ht="22.5">
      <c r="A137" s="216">
        <v>50</v>
      </c>
      <c r="B137" s="72" t="s">
        <v>399</v>
      </c>
      <c r="C137" s="207" t="s">
        <v>453</v>
      </c>
      <c r="D137" s="209" t="s">
        <v>1</v>
      </c>
      <c r="E137" s="209">
        <v>1</v>
      </c>
      <c r="F137" s="206"/>
      <c r="G137" s="51"/>
      <c r="H137" s="51"/>
      <c r="I137" s="51"/>
      <c r="J137" s="51"/>
      <c r="K137" s="51"/>
      <c r="L137" s="51"/>
      <c r="M137" s="51"/>
      <c r="N137" s="51"/>
      <c r="O137" s="51"/>
      <c r="P137" s="51"/>
      <c r="R137" s="156"/>
    </row>
    <row r="138" spans="1:18" s="70" customFormat="1" ht="11.25">
      <c r="A138" s="216">
        <v>51</v>
      </c>
      <c r="B138" s="72" t="s">
        <v>399</v>
      </c>
      <c r="C138" s="207" t="s">
        <v>194</v>
      </c>
      <c r="D138" s="208" t="s">
        <v>0</v>
      </c>
      <c r="E138" s="212">
        <v>1</v>
      </c>
      <c r="F138" s="206"/>
      <c r="G138" s="51"/>
      <c r="H138" s="51"/>
      <c r="I138" s="51"/>
      <c r="J138" s="51"/>
      <c r="K138" s="51"/>
      <c r="L138" s="51"/>
      <c r="M138" s="51"/>
      <c r="N138" s="51"/>
      <c r="O138" s="51"/>
      <c r="P138" s="51"/>
      <c r="R138" s="156"/>
    </row>
    <row r="139" spans="1:18" s="70" customFormat="1" ht="11.25">
      <c r="A139" s="216">
        <v>52</v>
      </c>
      <c r="B139" s="72" t="s">
        <v>399</v>
      </c>
      <c r="C139" s="207" t="s">
        <v>558</v>
      </c>
      <c r="D139" s="208" t="s">
        <v>0</v>
      </c>
      <c r="E139" s="212">
        <v>1</v>
      </c>
      <c r="F139" s="206"/>
      <c r="G139" s="51"/>
      <c r="H139" s="51"/>
      <c r="I139" s="51"/>
      <c r="J139" s="51"/>
      <c r="K139" s="51"/>
      <c r="L139" s="51"/>
      <c r="M139" s="51"/>
      <c r="N139" s="51"/>
      <c r="O139" s="51"/>
      <c r="P139" s="51"/>
      <c r="R139" s="156"/>
    </row>
    <row r="140" spans="1:18" s="70" customFormat="1" ht="11.25">
      <c r="A140" s="216">
        <v>53</v>
      </c>
      <c r="B140" s="72" t="s">
        <v>399</v>
      </c>
      <c r="C140" s="222" t="s">
        <v>454</v>
      </c>
      <c r="D140" s="209" t="s">
        <v>0</v>
      </c>
      <c r="E140" s="209">
        <v>1</v>
      </c>
      <c r="F140" s="206"/>
      <c r="G140" s="51"/>
      <c r="H140" s="51"/>
      <c r="I140" s="51"/>
      <c r="J140" s="51"/>
      <c r="K140" s="51"/>
      <c r="L140" s="51"/>
      <c r="M140" s="51"/>
      <c r="N140" s="51"/>
      <c r="O140" s="51"/>
      <c r="P140" s="51"/>
      <c r="R140" s="156"/>
    </row>
    <row r="141" spans="1:16" s="41" customFormat="1" ht="12" thickBot="1">
      <c r="A141" s="251"/>
      <c r="B141" s="273"/>
      <c r="C141" s="274"/>
      <c r="D141" s="257"/>
      <c r="E141" s="257"/>
      <c r="F141" s="256"/>
      <c r="G141" s="257"/>
      <c r="H141" s="257"/>
      <c r="I141" s="257"/>
      <c r="J141" s="257"/>
      <c r="K141" s="257"/>
      <c r="L141" s="257"/>
      <c r="M141" s="257"/>
      <c r="N141" s="257"/>
      <c r="O141" s="257"/>
      <c r="P141" s="257"/>
    </row>
    <row r="142" spans="1:16" s="278" customFormat="1" ht="18.75" customHeight="1" thickTop="1">
      <c r="A142" s="373" t="s">
        <v>676</v>
      </c>
      <c r="B142" s="374"/>
      <c r="C142" s="374"/>
      <c r="D142" s="374"/>
      <c r="E142" s="374"/>
      <c r="F142" s="374"/>
      <c r="G142" s="374"/>
      <c r="H142" s="374"/>
      <c r="I142" s="374"/>
      <c r="J142" s="375"/>
      <c r="K142" s="275"/>
      <c r="L142" s="276"/>
      <c r="M142" s="277"/>
      <c r="N142" s="277"/>
      <c r="O142" s="277"/>
      <c r="P142" s="277"/>
    </row>
    <row r="144" spans="1:16" ht="12.75">
      <c r="A144" s="76"/>
      <c r="B144" s="77"/>
      <c r="C144" s="78" t="s">
        <v>509</v>
      </c>
      <c r="D144" s="391" t="s">
        <v>510</v>
      </c>
      <c r="E144" s="391"/>
      <c r="F144" s="391"/>
      <c r="G144" s="391"/>
      <c r="H144" s="391"/>
      <c r="I144" s="391"/>
      <c r="J144" s="391"/>
      <c r="K144" s="391"/>
      <c r="L144" s="391"/>
      <c r="M144" s="77"/>
      <c r="N144" s="392"/>
      <c r="O144" s="392"/>
      <c r="P144" s="392"/>
    </row>
    <row r="145" spans="1:16" ht="12.75">
      <c r="A145" s="76"/>
      <c r="B145" s="77"/>
      <c r="C145" s="78"/>
      <c r="D145" s="391" t="s">
        <v>511</v>
      </c>
      <c r="E145" s="391"/>
      <c r="F145" s="391"/>
      <c r="G145" s="391"/>
      <c r="H145" s="391"/>
      <c r="I145" s="391"/>
      <c r="J145" s="391"/>
      <c r="K145" s="391"/>
      <c r="L145" s="391"/>
      <c r="M145" s="77"/>
      <c r="N145" s="391"/>
      <c r="O145" s="391"/>
      <c r="P145" s="391"/>
    </row>
    <row r="146" spans="1:16" ht="5.25" customHeight="1">
      <c r="A146" s="76"/>
      <c r="B146" s="77"/>
      <c r="C146" s="78"/>
      <c r="D146" s="77"/>
      <c r="E146" s="77"/>
      <c r="F146" s="77"/>
      <c r="G146" s="77"/>
      <c r="H146" s="77"/>
      <c r="I146" s="77"/>
      <c r="J146" s="77"/>
      <c r="K146" s="77"/>
      <c r="L146" s="77"/>
      <c r="M146" s="77"/>
      <c r="N146" s="77"/>
      <c r="O146" s="77"/>
      <c r="P146" s="77"/>
    </row>
    <row r="147" spans="1:16" ht="5.25" customHeight="1">
      <c r="A147" s="76"/>
      <c r="B147" s="77"/>
      <c r="C147" s="78"/>
      <c r="D147" s="77"/>
      <c r="E147" s="77"/>
      <c r="F147" s="77"/>
      <c r="G147" s="77"/>
      <c r="H147" s="77"/>
      <c r="I147" s="77"/>
      <c r="J147" s="77"/>
      <c r="K147" s="77"/>
      <c r="L147" s="77"/>
      <c r="M147" s="77"/>
      <c r="N147" s="77"/>
      <c r="O147" s="77"/>
      <c r="P147" s="77"/>
    </row>
    <row r="148" spans="1:16" ht="12.75">
      <c r="A148" s="76"/>
      <c r="B148" s="77"/>
      <c r="C148" s="78" t="s">
        <v>519</v>
      </c>
      <c r="D148" s="391" t="s">
        <v>510</v>
      </c>
      <c r="E148" s="391"/>
      <c r="F148" s="391"/>
      <c r="G148" s="391"/>
      <c r="H148" s="391"/>
      <c r="I148" s="391"/>
      <c r="J148" s="391"/>
      <c r="K148" s="391"/>
      <c r="L148" s="391"/>
      <c r="M148" s="77"/>
      <c r="N148" s="392"/>
      <c r="O148" s="392"/>
      <c r="P148" s="392"/>
    </row>
    <row r="149" spans="1:16" ht="12.75">
      <c r="A149" s="76"/>
      <c r="B149" s="77"/>
      <c r="C149" s="78"/>
      <c r="D149" s="391" t="s">
        <v>511</v>
      </c>
      <c r="E149" s="391"/>
      <c r="F149" s="391"/>
      <c r="G149" s="391"/>
      <c r="H149" s="391"/>
      <c r="I149" s="391"/>
      <c r="J149" s="391"/>
      <c r="K149" s="391"/>
      <c r="L149" s="391"/>
      <c r="M149" s="77"/>
      <c r="N149" s="391"/>
      <c r="O149" s="391"/>
      <c r="P149" s="391"/>
    </row>
    <row r="229" ht="12.75">
      <c r="B229" s="80" t="s">
        <v>455</v>
      </c>
    </row>
  </sheetData>
  <sheetProtection/>
  <mergeCells count="54">
    <mergeCell ref="A1:P1"/>
    <mergeCell ref="A2:P2"/>
    <mergeCell ref="A3:P3"/>
    <mergeCell ref="A48:P48"/>
    <mergeCell ref="A31:P31"/>
    <mergeCell ref="A16:P16"/>
    <mergeCell ref="A4:B4"/>
    <mergeCell ref="C4:O4"/>
    <mergeCell ref="A5:B5"/>
    <mergeCell ref="C5:O5"/>
    <mergeCell ref="D149:F149"/>
    <mergeCell ref="G149:L149"/>
    <mergeCell ref="N149:P149"/>
    <mergeCell ref="D145:F145"/>
    <mergeCell ref="G145:L145"/>
    <mergeCell ref="A14:P14"/>
    <mergeCell ref="A75:P75"/>
    <mergeCell ref="A84:P84"/>
    <mergeCell ref="A88:P88"/>
    <mergeCell ref="A70:P70"/>
    <mergeCell ref="N145:P145"/>
    <mergeCell ref="D148:F148"/>
    <mergeCell ref="G148:L148"/>
    <mergeCell ref="N148:P148"/>
    <mergeCell ref="D144:F144"/>
    <mergeCell ref="G144:L144"/>
    <mergeCell ref="N144:P144"/>
    <mergeCell ref="A6:B6"/>
    <mergeCell ref="C6:O6"/>
    <mergeCell ref="A7:B7"/>
    <mergeCell ref="C7:O7"/>
    <mergeCell ref="A8:B8"/>
    <mergeCell ref="C8:O8"/>
    <mergeCell ref="A9:F9"/>
    <mergeCell ref="G9:H9"/>
    <mergeCell ref="I9:J9"/>
    <mergeCell ref="L9:M9"/>
    <mergeCell ref="N9:O9"/>
    <mergeCell ref="G10:H10"/>
    <mergeCell ref="I10:J10"/>
    <mergeCell ref="L10:M10"/>
    <mergeCell ref="N10:O10"/>
    <mergeCell ref="A80:P80"/>
    <mergeCell ref="A142:J142"/>
    <mergeCell ref="A12:A13"/>
    <mergeCell ref="B12:B13"/>
    <mergeCell ref="C12:C13"/>
    <mergeCell ref="D12:D13"/>
    <mergeCell ref="E12:E13"/>
    <mergeCell ref="F12:K12"/>
    <mergeCell ref="A11:E11"/>
    <mergeCell ref="H11:I11"/>
    <mergeCell ref="M11:N11"/>
    <mergeCell ref="L12:P12"/>
  </mergeCells>
  <printOptions horizontalCentered="1"/>
  <pageMargins left="0" right="0" top="0.7480314960629921" bottom="0.3937007874015748"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indexed="41"/>
  </sheetPr>
  <dimension ref="A1:P131"/>
  <sheetViews>
    <sheetView view="pageBreakPreview" zoomScaleSheetLayoutView="100" zoomScalePageLayoutView="0" workbookViewId="0" topLeftCell="A22">
      <selection activeCell="A44" sqref="A44:J44"/>
    </sheetView>
  </sheetViews>
  <sheetFormatPr defaultColWidth="9.28125" defaultRowHeight="12.75"/>
  <cols>
    <col min="1" max="1" width="3.421875" style="35" customWidth="1"/>
    <col min="2" max="2" width="7.7109375" style="34" customWidth="1"/>
    <col min="3" max="3" width="35.28125" style="33" customWidth="1"/>
    <col min="4" max="4" width="5.421875" style="32" customWidth="1"/>
    <col min="5" max="5" width="6.00390625" style="32" customWidth="1"/>
    <col min="6" max="6" width="5.28125" style="34" customWidth="1"/>
    <col min="7" max="7" width="4.7109375" style="34" customWidth="1"/>
    <col min="8" max="8" width="7.28125" style="34" customWidth="1"/>
    <col min="9" max="9" width="7.57421875" style="34" customWidth="1"/>
    <col min="10" max="10" width="6.28125" style="34" customWidth="1"/>
    <col min="11" max="11" width="9.00390625" style="34" customWidth="1"/>
    <col min="12" max="12" width="11.28125" style="34" customWidth="1"/>
    <col min="13" max="13" width="10.28125" style="34" customWidth="1"/>
    <col min="14" max="14" width="11.57421875" style="34" customWidth="1"/>
    <col min="15" max="15" width="9.421875" style="34" customWidth="1"/>
    <col min="16" max="16" width="11.421875" style="34" customWidth="1"/>
    <col min="17" max="16384" width="9.28125" style="42" customWidth="1"/>
  </cols>
  <sheetData>
    <row r="1" spans="1:16" s="41" customFormat="1" ht="13.5" customHeight="1">
      <c r="A1" s="362"/>
      <c r="B1" s="362"/>
      <c r="C1" s="363"/>
      <c r="D1" s="362"/>
      <c r="E1" s="362"/>
      <c r="F1" s="362"/>
      <c r="G1" s="362"/>
      <c r="H1" s="362"/>
      <c r="I1" s="362"/>
      <c r="J1" s="362"/>
      <c r="K1" s="362"/>
      <c r="L1" s="362"/>
      <c r="M1" s="362"/>
      <c r="N1" s="362"/>
      <c r="O1" s="362"/>
      <c r="P1" s="362"/>
    </row>
    <row r="2" spans="1:16" s="41" customFormat="1" ht="13.5" customHeight="1">
      <c r="A2" s="362" t="s">
        <v>659</v>
      </c>
      <c r="B2" s="362"/>
      <c r="C2" s="363"/>
      <c r="D2" s="362"/>
      <c r="E2" s="362"/>
      <c r="F2" s="362"/>
      <c r="G2" s="362"/>
      <c r="H2" s="362"/>
      <c r="I2" s="362"/>
      <c r="J2" s="362"/>
      <c r="K2" s="362"/>
      <c r="L2" s="362"/>
      <c r="M2" s="362"/>
      <c r="N2" s="362"/>
      <c r="O2" s="362"/>
      <c r="P2" s="362"/>
    </row>
    <row r="3" spans="1:16" s="41" customFormat="1" ht="13.5" customHeight="1">
      <c r="A3" s="341" t="s">
        <v>666</v>
      </c>
      <c r="B3" s="341"/>
      <c r="C3" s="341"/>
      <c r="D3" s="341"/>
      <c r="E3" s="341"/>
      <c r="F3" s="341"/>
      <c r="G3" s="341"/>
      <c r="H3" s="341"/>
      <c r="I3" s="341"/>
      <c r="J3" s="341"/>
      <c r="K3" s="341"/>
      <c r="L3" s="341"/>
      <c r="M3" s="341"/>
      <c r="N3" s="341"/>
      <c r="O3" s="341"/>
      <c r="P3" s="341"/>
    </row>
    <row r="4" spans="1:15" s="239" customFormat="1" ht="15.75" customHeight="1">
      <c r="A4" s="340" t="s">
        <v>621</v>
      </c>
      <c r="B4" s="340"/>
      <c r="C4" s="317" t="s">
        <v>638</v>
      </c>
      <c r="D4" s="317"/>
      <c r="E4" s="317"/>
      <c r="F4" s="317"/>
      <c r="G4" s="317"/>
      <c r="H4" s="317"/>
      <c r="I4" s="317"/>
      <c r="J4" s="317"/>
      <c r="K4" s="317"/>
      <c r="L4" s="317"/>
      <c r="M4" s="317"/>
      <c r="N4" s="317"/>
      <c r="O4" s="317"/>
    </row>
    <row r="5" spans="1:15" s="239" customFormat="1" ht="15.75" customHeight="1">
      <c r="A5" s="364"/>
      <c r="B5" s="364"/>
      <c r="C5" s="317" t="s">
        <v>622</v>
      </c>
      <c r="D5" s="317"/>
      <c r="E5" s="317"/>
      <c r="F5" s="317"/>
      <c r="G5" s="317"/>
      <c r="H5" s="317"/>
      <c r="I5" s="317"/>
      <c r="J5" s="317"/>
      <c r="K5" s="317"/>
      <c r="L5" s="317"/>
      <c r="M5" s="317"/>
      <c r="N5" s="317"/>
      <c r="O5" s="317"/>
    </row>
    <row r="6" spans="1:15" s="239" customFormat="1" ht="15.75" customHeight="1">
      <c r="A6" s="340" t="s">
        <v>623</v>
      </c>
      <c r="B6" s="340"/>
      <c r="C6" s="317" t="s">
        <v>639</v>
      </c>
      <c r="D6" s="317"/>
      <c r="E6" s="317"/>
      <c r="F6" s="317"/>
      <c r="G6" s="317"/>
      <c r="H6" s="317"/>
      <c r="I6" s="317"/>
      <c r="J6" s="317"/>
      <c r="K6" s="317"/>
      <c r="L6" s="317"/>
      <c r="M6" s="317"/>
      <c r="N6" s="317"/>
      <c r="O6" s="317"/>
    </row>
    <row r="7" spans="1:15" s="239" customFormat="1" ht="15.75" customHeight="1">
      <c r="A7" s="340" t="s">
        <v>624</v>
      </c>
      <c r="B7" s="340"/>
      <c r="C7" s="317" t="s">
        <v>625</v>
      </c>
      <c r="D7" s="317"/>
      <c r="E7" s="317"/>
      <c r="F7" s="317"/>
      <c r="G7" s="317"/>
      <c r="H7" s="317"/>
      <c r="I7" s="317"/>
      <c r="J7" s="317"/>
      <c r="K7" s="317"/>
      <c r="L7" s="317"/>
      <c r="M7" s="317"/>
      <c r="N7" s="317"/>
      <c r="O7" s="317"/>
    </row>
    <row r="8" spans="1:15" s="240" customFormat="1" ht="15.75" customHeight="1">
      <c r="A8" s="345" t="s">
        <v>626</v>
      </c>
      <c r="B8" s="345"/>
      <c r="C8" s="317" t="s">
        <v>675</v>
      </c>
      <c r="D8" s="317"/>
      <c r="E8" s="317"/>
      <c r="F8" s="317"/>
      <c r="G8" s="317"/>
      <c r="H8" s="317"/>
      <c r="I8" s="317"/>
      <c r="J8" s="317"/>
      <c r="K8" s="317"/>
      <c r="L8" s="317"/>
      <c r="M8" s="317"/>
      <c r="N8" s="317"/>
      <c r="O8" s="317"/>
    </row>
    <row r="9" spans="1:14" s="240" customFormat="1" ht="14.25">
      <c r="A9" s="361"/>
      <c r="B9" s="361"/>
      <c r="C9" s="361"/>
      <c r="D9" s="361"/>
      <c r="E9" s="361"/>
      <c r="F9" s="361"/>
      <c r="G9" s="361"/>
      <c r="H9" s="361"/>
      <c r="I9" s="361"/>
      <c r="J9" s="361"/>
      <c r="K9" s="361"/>
      <c r="L9" s="241"/>
      <c r="M9" s="241"/>
      <c r="N9" s="239"/>
    </row>
    <row r="10" spans="1:16" s="240" customFormat="1" ht="12.75">
      <c r="A10" s="346"/>
      <c r="B10" s="346"/>
      <c r="C10" s="346"/>
      <c r="D10" s="346"/>
      <c r="E10" s="346"/>
      <c r="F10" s="346"/>
      <c r="G10" s="338"/>
      <c r="H10" s="338"/>
      <c r="I10" s="338"/>
      <c r="J10" s="338"/>
      <c r="K10" s="242"/>
      <c r="L10" s="339" t="s">
        <v>514</v>
      </c>
      <c r="M10" s="339"/>
      <c r="N10" s="339">
        <f>P434</f>
        <v>0</v>
      </c>
      <c r="O10" s="339"/>
      <c r="P10" s="245" t="s">
        <v>627</v>
      </c>
    </row>
    <row r="11" spans="1:16" s="240" customFormat="1" ht="12.75">
      <c r="A11" s="243"/>
      <c r="B11" s="243"/>
      <c r="C11" s="243"/>
      <c r="D11" s="243"/>
      <c r="E11" s="243"/>
      <c r="F11" s="244"/>
      <c r="G11" s="338"/>
      <c r="H11" s="338"/>
      <c r="I11" s="338"/>
      <c r="J11" s="338"/>
      <c r="K11" s="242"/>
      <c r="L11" s="339" t="s">
        <v>515</v>
      </c>
      <c r="M11" s="339"/>
      <c r="N11" s="339">
        <f>L432</f>
        <v>0</v>
      </c>
      <c r="O11" s="339"/>
      <c r="P11" s="245" t="s">
        <v>628</v>
      </c>
    </row>
    <row r="12" spans="1:16" s="240" customFormat="1" ht="14.25">
      <c r="A12" s="346"/>
      <c r="B12" s="346"/>
      <c r="C12" s="346"/>
      <c r="D12" s="346"/>
      <c r="E12" s="346"/>
      <c r="F12" s="244"/>
      <c r="G12" s="243"/>
      <c r="H12" s="347"/>
      <c r="I12" s="347"/>
      <c r="J12" s="241"/>
      <c r="K12" s="241"/>
      <c r="L12" s="243"/>
      <c r="M12" s="347" t="s">
        <v>513</v>
      </c>
      <c r="N12" s="347"/>
      <c r="O12" s="241"/>
      <c r="P12" s="243"/>
    </row>
    <row r="13" spans="1:16" s="41" customFormat="1" ht="14.25">
      <c r="A13" s="258"/>
      <c r="B13" s="259"/>
      <c r="C13" s="260"/>
      <c r="D13" s="261"/>
      <c r="E13" s="261"/>
      <c r="F13" s="259"/>
      <c r="G13" s="259"/>
      <c r="H13" s="259"/>
      <c r="I13" s="259"/>
      <c r="J13" s="259"/>
      <c r="K13" s="259"/>
      <c r="L13" s="259"/>
      <c r="M13" s="259"/>
      <c r="N13" s="259"/>
      <c r="O13" s="354"/>
      <c r="P13" s="354"/>
    </row>
    <row r="14" spans="1:16" s="249" customFormat="1" ht="12">
      <c r="A14" s="355" t="s">
        <v>497</v>
      </c>
      <c r="B14" s="355" t="s">
        <v>498</v>
      </c>
      <c r="C14" s="356" t="s">
        <v>646</v>
      </c>
      <c r="D14" s="358" t="s">
        <v>499</v>
      </c>
      <c r="E14" s="358" t="s">
        <v>500</v>
      </c>
      <c r="F14" s="359" t="s">
        <v>501</v>
      </c>
      <c r="G14" s="359"/>
      <c r="H14" s="359"/>
      <c r="I14" s="359"/>
      <c r="J14" s="359"/>
      <c r="K14" s="359"/>
      <c r="L14" s="360" t="s">
        <v>502</v>
      </c>
      <c r="M14" s="360"/>
      <c r="N14" s="360"/>
      <c r="O14" s="360"/>
      <c r="P14" s="360"/>
    </row>
    <row r="15" spans="1:16" s="250" customFormat="1" ht="81.75" customHeight="1">
      <c r="A15" s="355"/>
      <c r="B15" s="355"/>
      <c r="C15" s="357"/>
      <c r="D15" s="358"/>
      <c r="E15" s="358"/>
      <c r="F15" s="262" t="s">
        <v>503</v>
      </c>
      <c r="G15" s="262" t="s">
        <v>140</v>
      </c>
      <c r="H15" s="262" t="s">
        <v>533</v>
      </c>
      <c r="I15" s="262" t="s">
        <v>649</v>
      </c>
      <c r="J15" s="262" t="s">
        <v>535</v>
      </c>
      <c r="K15" s="262" t="s">
        <v>536</v>
      </c>
      <c r="L15" s="262" t="s">
        <v>504</v>
      </c>
      <c r="M15" s="262" t="s">
        <v>533</v>
      </c>
      <c r="N15" s="262" t="s">
        <v>649</v>
      </c>
      <c r="O15" s="262" t="s">
        <v>535</v>
      </c>
      <c r="P15" s="262" t="s">
        <v>537</v>
      </c>
    </row>
    <row r="16" spans="1:16" ht="12.75">
      <c r="A16" s="404" t="s">
        <v>173</v>
      </c>
      <c r="B16" s="404"/>
      <c r="C16" s="405"/>
      <c r="D16" s="405"/>
      <c r="E16" s="405"/>
      <c r="F16" s="404"/>
      <c r="G16" s="404"/>
      <c r="H16" s="404"/>
      <c r="I16" s="404"/>
      <c r="J16" s="404"/>
      <c r="K16" s="404"/>
      <c r="L16" s="404"/>
      <c r="M16" s="404"/>
      <c r="N16" s="404"/>
      <c r="O16" s="404"/>
      <c r="P16" s="404"/>
    </row>
    <row r="17" spans="1:16" s="41" customFormat="1" ht="22.5">
      <c r="A17" s="38">
        <v>1</v>
      </c>
      <c r="B17" s="110" t="s">
        <v>522</v>
      </c>
      <c r="C17" s="161" t="s">
        <v>174</v>
      </c>
      <c r="D17" s="162" t="s">
        <v>486</v>
      </c>
      <c r="E17" s="162">
        <v>1</v>
      </c>
      <c r="F17" s="49"/>
      <c r="G17" s="189"/>
      <c r="H17" s="189"/>
      <c r="I17" s="190"/>
      <c r="J17" s="190"/>
      <c r="K17" s="48"/>
      <c r="L17" s="48"/>
      <c r="M17" s="48"/>
      <c r="N17" s="48"/>
      <c r="O17" s="48"/>
      <c r="P17" s="48"/>
    </row>
    <row r="18" spans="1:16" s="41" customFormat="1" ht="22.5">
      <c r="A18" s="38">
        <v>2</v>
      </c>
      <c r="B18" s="110" t="s">
        <v>522</v>
      </c>
      <c r="C18" s="87" t="s">
        <v>175</v>
      </c>
      <c r="D18" s="86" t="s">
        <v>486</v>
      </c>
      <c r="E18" s="86">
        <v>2</v>
      </c>
      <c r="F18" s="49"/>
      <c r="G18" s="189"/>
      <c r="H18" s="189"/>
      <c r="I18" s="190"/>
      <c r="J18" s="190"/>
      <c r="K18" s="48"/>
      <c r="L18" s="48"/>
      <c r="M18" s="48"/>
      <c r="N18" s="48"/>
      <c r="O18" s="48"/>
      <c r="P18" s="48"/>
    </row>
    <row r="19" spans="1:16" s="41" customFormat="1" ht="22.5">
      <c r="A19" s="38">
        <v>3</v>
      </c>
      <c r="B19" s="110" t="s">
        <v>522</v>
      </c>
      <c r="C19" s="87" t="s">
        <v>176</v>
      </c>
      <c r="D19" s="163" t="s">
        <v>486</v>
      </c>
      <c r="E19" s="86">
        <v>4</v>
      </c>
      <c r="F19" s="49"/>
      <c r="G19" s="189"/>
      <c r="H19" s="189"/>
      <c r="I19" s="190"/>
      <c r="J19" s="190"/>
      <c r="K19" s="48"/>
      <c r="L19" s="48"/>
      <c r="M19" s="48"/>
      <c r="N19" s="48"/>
      <c r="O19" s="48"/>
      <c r="P19" s="48"/>
    </row>
    <row r="20" spans="1:16" s="41" customFormat="1" ht="22.5">
      <c r="A20" s="38">
        <v>4</v>
      </c>
      <c r="B20" s="110" t="s">
        <v>522</v>
      </c>
      <c r="C20" s="161" t="s">
        <v>177</v>
      </c>
      <c r="D20" s="164" t="s">
        <v>486</v>
      </c>
      <c r="E20" s="162">
        <v>10</v>
      </c>
      <c r="F20" s="49"/>
      <c r="G20" s="189"/>
      <c r="H20" s="189"/>
      <c r="I20" s="190"/>
      <c r="J20" s="190"/>
      <c r="K20" s="48"/>
      <c r="L20" s="48"/>
      <c r="M20" s="48"/>
      <c r="N20" s="48"/>
      <c r="O20" s="48"/>
      <c r="P20" s="48"/>
    </row>
    <row r="21" spans="1:16" s="41" customFormat="1" ht="22.5">
      <c r="A21" s="38">
        <v>5</v>
      </c>
      <c r="B21" s="110" t="s">
        <v>522</v>
      </c>
      <c r="C21" s="87" t="s">
        <v>178</v>
      </c>
      <c r="D21" s="163" t="s">
        <v>486</v>
      </c>
      <c r="E21" s="86">
        <v>1</v>
      </c>
      <c r="F21" s="49"/>
      <c r="G21" s="189"/>
      <c r="H21" s="189"/>
      <c r="I21" s="190"/>
      <c r="J21" s="190"/>
      <c r="K21" s="48"/>
      <c r="L21" s="48"/>
      <c r="M21" s="48"/>
      <c r="N21" s="48"/>
      <c r="O21" s="48"/>
      <c r="P21" s="48"/>
    </row>
    <row r="22" spans="1:16" s="41" customFormat="1" ht="22.5">
      <c r="A22" s="38">
        <v>6</v>
      </c>
      <c r="B22" s="110" t="s">
        <v>522</v>
      </c>
      <c r="C22" s="165" t="s">
        <v>179</v>
      </c>
      <c r="D22" s="166" t="s">
        <v>487</v>
      </c>
      <c r="E22" s="167">
        <v>18</v>
      </c>
      <c r="F22" s="49"/>
      <c r="G22" s="189"/>
      <c r="H22" s="189"/>
      <c r="I22" s="190"/>
      <c r="J22" s="190"/>
      <c r="K22" s="48"/>
      <c r="L22" s="48"/>
      <c r="M22" s="48"/>
      <c r="N22" s="48"/>
      <c r="O22" s="48"/>
      <c r="P22" s="48"/>
    </row>
    <row r="23" spans="1:16" s="41" customFormat="1" ht="11.25">
      <c r="A23" s="38">
        <v>7</v>
      </c>
      <c r="B23" s="110" t="s">
        <v>522</v>
      </c>
      <c r="C23" s="87" t="s">
        <v>180</v>
      </c>
      <c r="D23" s="163" t="s">
        <v>487</v>
      </c>
      <c r="E23" s="86">
        <v>18</v>
      </c>
      <c r="F23" s="49"/>
      <c r="G23" s="189"/>
      <c r="H23" s="189"/>
      <c r="I23" s="190"/>
      <c r="J23" s="190"/>
      <c r="K23" s="48"/>
      <c r="L23" s="48"/>
      <c r="M23" s="48"/>
      <c r="N23" s="48"/>
      <c r="O23" s="48"/>
      <c r="P23" s="48"/>
    </row>
    <row r="24" spans="1:16" s="41" customFormat="1" ht="11.25">
      <c r="A24" s="38">
        <v>8</v>
      </c>
      <c r="B24" s="110" t="s">
        <v>522</v>
      </c>
      <c r="C24" s="165" t="s">
        <v>181</v>
      </c>
      <c r="D24" s="166" t="s">
        <v>487</v>
      </c>
      <c r="E24" s="167">
        <v>18</v>
      </c>
      <c r="F24" s="49"/>
      <c r="G24" s="189"/>
      <c r="H24" s="189"/>
      <c r="I24" s="190"/>
      <c r="J24" s="190"/>
      <c r="K24" s="48"/>
      <c r="L24" s="48"/>
      <c r="M24" s="48"/>
      <c r="N24" s="48"/>
      <c r="O24" s="48"/>
      <c r="P24" s="48"/>
    </row>
    <row r="25" spans="1:16" s="41" customFormat="1" ht="11.25">
      <c r="A25" s="38">
        <v>9</v>
      </c>
      <c r="B25" s="110" t="s">
        <v>522</v>
      </c>
      <c r="C25" s="87" t="s">
        <v>182</v>
      </c>
      <c r="D25" s="163" t="s">
        <v>488</v>
      </c>
      <c r="E25" s="86">
        <v>56</v>
      </c>
      <c r="F25" s="49"/>
      <c r="G25" s="189"/>
      <c r="H25" s="189"/>
      <c r="I25" s="190"/>
      <c r="J25" s="190"/>
      <c r="K25" s="48"/>
      <c r="L25" s="48"/>
      <c r="M25" s="48"/>
      <c r="N25" s="48"/>
      <c r="O25" s="48"/>
      <c r="P25" s="48"/>
    </row>
    <row r="26" spans="1:16" s="41" customFormat="1" ht="11.25">
      <c r="A26" s="38">
        <v>10</v>
      </c>
      <c r="B26" s="110" t="s">
        <v>522</v>
      </c>
      <c r="C26" s="165" t="s">
        <v>489</v>
      </c>
      <c r="D26" s="166" t="s">
        <v>488</v>
      </c>
      <c r="E26" s="167">
        <v>16</v>
      </c>
      <c r="F26" s="49"/>
      <c r="G26" s="189"/>
      <c r="H26" s="189"/>
      <c r="I26" s="190"/>
      <c r="J26" s="190"/>
      <c r="K26" s="48"/>
      <c r="L26" s="48"/>
      <c r="M26" s="48"/>
      <c r="N26" s="48"/>
      <c r="O26" s="48"/>
      <c r="P26" s="48"/>
    </row>
    <row r="27" spans="1:16" s="41" customFormat="1" ht="11.25">
      <c r="A27" s="38">
        <v>11</v>
      </c>
      <c r="B27" s="110" t="s">
        <v>522</v>
      </c>
      <c r="C27" s="87" t="s">
        <v>183</v>
      </c>
      <c r="D27" s="163" t="s">
        <v>488</v>
      </c>
      <c r="E27" s="86">
        <v>75</v>
      </c>
      <c r="F27" s="49"/>
      <c r="G27" s="189"/>
      <c r="H27" s="189"/>
      <c r="I27" s="190"/>
      <c r="J27" s="190"/>
      <c r="K27" s="48"/>
      <c r="L27" s="48"/>
      <c r="M27" s="48"/>
      <c r="N27" s="48"/>
      <c r="O27" s="48"/>
      <c r="P27" s="48"/>
    </row>
    <row r="28" spans="1:16" s="41" customFormat="1" ht="11.25">
      <c r="A28" s="38">
        <v>12</v>
      </c>
      <c r="B28" s="110" t="s">
        <v>522</v>
      </c>
      <c r="C28" s="87" t="s">
        <v>184</v>
      </c>
      <c r="D28" s="163" t="s">
        <v>488</v>
      </c>
      <c r="E28" s="86">
        <v>78</v>
      </c>
      <c r="F28" s="49"/>
      <c r="G28" s="189"/>
      <c r="H28" s="189"/>
      <c r="I28" s="190"/>
      <c r="J28" s="190"/>
      <c r="K28" s="48"/>
      <c r="L28" s="48"/>
      <c r="M28" s="48"/>
      <c r="N28" s="48"/>
      <c r="O28" s="48"/>
      <c r="P28" s="48"/>
    </row>
    <row r="29" spans="1:16" s="41" customFormat="1" ht="11.25">
      <c r="A29" s="38">
        <v>13</v>
      </c>
      <c r="B29" s="110" t="s">
        <v>522</v>
      </c>
      <c r="C29" s="165" t="s">
        <v>490</v>
      </c>
      <c r="D29" s="166" t="s">
        <v>488</v>
      </c>
      <c r="E29" s="167">
        <v>48</v>
      </c>
      <c r="F29" s="49"/>
      <c r="G29" s="189"/>
      <c r="H29" s="189"/>
      <c r="I29" s="190"/>
      <c r="J29" s="190"/>
      <c r="K29" s="48"/>
      <c r="L29" s="48"/>
      <c r="M29" s="48"/>
      <c r="N29" s="48"/>
      <c r="O29" s="48"/>
      <c r="P29" s="48"/>
    </row>
    <row r="30" spans="1:16" s="41" customFormat="1" ht="11.25">
      <c r="A30" s="38">
        <v>14</v>
      </c>
      <c r="B30" s="110" t="s">
        <v>522</v>
      </c>
      <c r="C30" s="87" t="s">
        <v>185</v>
      </c>
      <c r="D30" s="163" t="s">
        <v>488</v>
      </c>
      <c r="E30" s="86">
        <v>56</v>
      </c>
      <c r="F30" s="49"/>
      <c r="G30" s="189"/>
      <c r="H30" s="189"/>
      <c r="I30" s="190"/>
      <c r="J30" s="190"/>
      <c r="K30" s="48"/>
      <c r="L30" s="48"/>
      <c r="M30" s="48"/>
      <c r="N30" s="48"/>
      <c r="O30" s="48"/>
      <c r="P30" s="48"/>
    </row>
    <row r="31" spans="1:16" s="41" customFormat="1" ht="11.25">
      <c r="A31" s="38">
        <v>15</v>
      </c>
      <c r="B31" s="110" t="s">
        <v>522</v>
      </c>
      <c r="C31" s="165" t="s">
        <v>491</v>
      </c>
      <c r="D31" s="166" t="s">
        <v>488</v>
      </c>
      <c r="E31" s="167">
        <v>16</v>
      </c>
      <c r="F31" s="49"/>
      <c r="G31" s="189"/>
      <c r="H31" s="189"/>
      <c r="I31" s="190"/>
      <c r="J31" s="190"/>
      <c r="K31" s="48"/>
      <c r="L31" s="48"/>
      <c r="M31" s="48"/>
      <c r="N31" s="48"/>
      <c r="O31" s="48"/>
      <c r="P31" s="48"/>
    </row>
    <row r="32" spans="1:16" s="41" customFormat="1" ht="11.25">
      <c r="A32" s="38">
        <v>16</v>
      </c>
      <c r="B32" s="110" t="s">
        <v>522</v>
      </c>
      <c r="C32" s="87" t="s">
        <v>492</v>
      </c>
      <c r="D32" s="163" t="s">
        <v>488</v>
      </c>
      <c r="E32" s="86">
        <v>75</v>
      </c>
      <c r="F32" s="49"/>
      <c r="G32" s="189"/>
      <c r="H32" s="189"/>
      <c r="I32" s="190"/>
      <c r="J32" s="190"/>
      <c r="K32" s="48"/>
      <c r="L32" s="48"/>
      <c r="M32" s="48"/>
      <c r="N32" s="48"/>
      <c r="O32" s="48"/>
      <c r="P32" s="48"/>
    </row>
    <row r="33" spans="1:16" s="41" customFormat="1" ht="11.25">
      <c r="A33" s="38">
        <v>17</v>
      </c>
      <c r="B33" s="110" t="s">
        <v>522</v>
      </c>
      <c r="C33" s="165" t="s">
        <v>493</v>
      </c>
      <c r="D33" s="166" t="s">
        <v>488</v>
      </c>
      <c r="E33" s="167">
        <v>78</v>
      </c>
      <c r="F33" s="49"/>
      <c r="G33" s="189"/>
      <c r="H33" s="189"/>
      <c r="I33" s="190"/>
      <c r="J33" s="190"/>
      <c r="K33" s="48"/>
      <c r="L33" s="48"/>
      <c r="M33" s="48"/>
      <c r="N33" s="48"/>
      <c r="O33" s="48"/>
      <c r="P33" s="48"/>
    </row>
    <row r="34" spans="1:16" s="41" customFormat="1" ht="11.25">
      <c r="A34" s="38">
        <v>18</v>
      </c>
      <c r="B34" s="110" t="s">
        <v>522</v>
      </c>
      <c r="C34" s="87" t="s">
        <v>494</v>
      </c>
      <c r="D34" s="163" t="s">
        <v>488</v>
      </c>
      <c r="E34" s="86">
        <v>48</v>
      </c>
      <c r="F34" s="49"/>
      <c r="G34" s="189"/>
      <c r="H34" s="189"/>
      <c r="I34" s="190"/>
      <c r="J34" s="190"/>
      <c r="K34" s="48"/>
      <c r="L34" s="48"/>
      <c r="M34" s="48"/>
      <c r="N34" s="48"/>
      <c r="O34" s="48"/>
      <c r="P34" s="48"/>
    </row>
    <row r="35" spans="1:16" s="41" customFormat="1" ht="11.25">
      <c r="A35" s="38">
        <v>19</v>
      </c>
      <c r="B35" s="110" t="s">
        <v>522</v>
      </c>
      <c r="C35" s="168" t="s">
        <v>186</v>
      </c>
      <c r="D35" s="169" t="s">
        <v>487</v>
      </c>
      <c r="E35" s="170">
        <v>1</v>
      </c>
      <c r="F35" s="49"/>
      <c r="G35" s="189"/>
      <c r="H35" s="189"/>
      <c r="I35" s="190"/>
      <c r="J35" s="190"/>
      <c r="K35" s="48"/>
      <c r="L35" s="48"/>
      <c r="M35" s="48"/>
      <c r="N35" s="48"/>
      <c r="O35" s="48"/>
      <c r="P35" s="48"/>
    </row>
    <row r="36" spans="1:16" s="41" customFormat="1" ht="11.25">
      <c r="A36" s="38">
        <v>20</v>
      </c>
      <c r="B36" s="110" t="s">
        <v>522</v>
      </c>
      <c r="C36" s="171" t="s">
        <v>187</v>
      </c>
      <c r="D36" s="172" t="s">
        <v>487</v>
      </c>
      <c r="E36" s="173">
        <v>1</v>
      </c>
      <c r="F36" s="49"/>
      <c r="G36" s="189"/>
      <c r="H36" s="189"/>
      <c r="I36" s="190"/>
      <c r="J36" s="190"/>
      <c r="K36" s="48"/>
      <c r="L36" s="48"/>
      <c r="M36" s="48"/>
      <c r="N36" s="48"/>
      <c r="O36" s="48"/>
      <c r="P36" s="48"/>
    </row>
    <row r="37" spans="1:16" s="41" customFormat="1" ht="11.25">
      <c r="A37" s="38">
        <v>21</v>
      </c>
      <c r="B37" s="110" t="s">
        <v>522</v>
      </c>
      <c r="C37" s="165" t="s">
        <v>188</v>
      </c>
      <c r="D37" s="174" t="s">
        <v>487</v>
      </c>
      <c r="E37" s="175">
        <v>2</v>
      </c>
      <c r="F37" s="49"/>
      <c r="G37" s="189"/>
      <c r="H37" s="189"/>
      <c r="I37" s="190"/>
      <c r="J37" s="190"/>
      <c r="K37" s="48"/>
      <c r="L37" s="48"/>
      <c r="M37" s="48"/>
      <c r="N37" s="48"/>
      <c r="O37" s="48"/>
      <c r="P37" s="48"/>
    </row>
    <row r="38" spans="1:16" s="41" customFormat="1" ht="11.25">
      <c r="A38" s="38">
        <v>22</v>
      </c>
      <c r="B38" s="110" t="s">
        <v>522</v>
      </c>
      <c r="C38" s="87" t="s">
        <v>481</v>
      </c>
      <c r="D38" s="163" t="s">
        <v>486</v>
      </c>
      <c r="E38" s="86">
        <v>1</v>
      </c>
      <c r="F38" s="49"/>
      <c r="G38" s="189"/>
      <c r="H38" s="189"/>
      <c r="I38" s="190"/>
      <c r="J38" s="190"/>
      <c r="K38" s="48"/>
      <c r="L38" s="48"/>
      <c r="M38" s="48"/>
      <c r="N38" s="48"/>
      <c r="O38" s="48"/>
      <c r="P38" s="48"/>
    </row>
    <row r="39" spans="1:16" s="41" customFormat="1" ht="11.25">
      <c r="A39" s="38">
        <v>23</v>
      </c>
      <c r="B39" s="110" t="s">
        <v>522</v>
      </c>
      <c r="C39" s="165" t="s">
        <v>482</v>
      </c>
      <c r="D39" s="176" t="s">
        <v>486</v>
      </c>
      <c r="E39" s="177">
        <v>1</v>
      </c>
      <c r="F39" s="49"/>
      <c r="G39" s="189"/>
      <c r="H39" s="189"/>
      <c r="I39" s="190"/>
      <c r="J39" s="190"/>
      <c r="K39" s="48"/>
      <c r="L39" s="48"/>
      <c r="M39" s="48"/>
      <c r="N39" s="48"/>
      <c r="O39" s="48"/>
      <c r="P39" s="48"/>
    </row>
    <row r="40" spans="1:16" s="41" customFormat="1" ht="11.25">
      <c r="A40" s="38">
        <v>24</v>
      </c>
      <c r="B40" s="110" t="s">
        <v>522</v>
      </c>
      <c r="C40" s="87" t="s">
        <v>483</v>
      </c>
      <c r="D40" s="178" t="s">
        <v>486</v>
      </c>
      <c r="E40" s="179">
        <v>46</v>
      </c>
      <c r="F40" s="49"/>
      <c r="G40" s="189"/>
      <c r="H40" s="189"/>
      <c r="I40" s="190"/>
      <c r="J40" s="190"/>
      <c r="K40" s="48"/>
      <c r="L40" s="48"/>
      <c r="M40" s="48"/>
      <c r="N40" s="48"/>
      <c r="O40" s="48"/>
      <c r="P40" s="48"/>
    </row>
    <row r="41" spans="1:16" s="41" customFormat="1" ht="11.25">
      <c r="A41" s="38">
        <v>25</v>
      </c>
      <c r="B41" s="110" t="s">
        <v>522</v>
      </c>
      <c r="C41" s="87" t="s">
        <v>484</v>
      </c>
      <c r="D41" s="178" t="s">
        <v>486</v>
      </c>
      <c r="E41" s="179">
        <v>46</v>
      </c>
      <c r="F41" s="49"/>
      <c r="G41" s="189"/>
      <c r="H41" s="189"/>
      <c r="I41" s="190"/>
      <c r="J41" s="190"/>
      <c r="K41" s="48"/>
      <c r="L41" s="48"/>
      <c r="M41" s="48"/>
      <c r="N41" s="48"/>
      <c r="O41" s="48"/>
      <c r="P41" s="48"/>
    </row>
    <row r="42" spans="1:16" s="41" customFormat="1" ht="11.25">
      <c r="A42" s="38">
        <v>26</v>
      </c>
      <c r="B42" s="110" t="s">
        <v>522</v>
      </c>
      <c r="C42" s="171" t="s">
        <v>485</v>
      </c>
      <c r="D42" s="86" t="s">
        <v>486</v>
      </c>
      <c r="E42" s="180">
        <v>1</v>
      </c>
      <c r="F42" s="49"/>
      <c r="G42" s="189"/>
      <c r="H42" s="189"/>
      <c r="I42" s="190"/>
      <c r="J42" s="190"/>
      <c r="K42" s="48"/>
      <c r="L42" s="48"/>
      <c r="M42" s="48"/>
      <c r="N42" s="48"/>
      <c r="O42" s="48"/>
      <c r="P42" s="48"/>
    </row>
    <row r="43" spans="1:16" s="41" customFormat="1" ht="12" thickBot="1">
      <c r="A43" s="251"/>
      <c r="B43" s="273"/>
      <c r="C43" s="274"/>
      <c r="D43" s="257"/>
      <c r="E43" s="257"/>
      <c r="F43" s="256"/>
      <c r="G43" s="257"/>
      <c r="H43" s="257"/>
      <c r="I43" s="257"/>
      <c r="J43" s="257"/>
      <c r="K43" s="257"/>
      <c r="L43" s="257"/>
      <c r="M43" s="257"/>
      <c r="N43" s="257"/>
      <c r="O43" s="257"/>
      <c r="P43" s="257"/>
    </row>
    <row r="44" spans="1:16" s="278" customFormat="1" ht="18.75" customHeight="1" thickTop="1">
      <c r="A44" s="373" t="s">
        <v>676</v>
      </c>
      <c r="B44" s="374"/>
      <c r="C44" s="374"/>
      <c r="D44" s="374"/>
      <c r="E44" s="374"/>
      <c r="F44" s="374"/>
      <c r="G44" s="374"/>
      <c r="H44" s="374"/>
      <c r="I44" s="374"/>
      <c r="J44" s="375"/>
      <c r="K44" s="275"/>
      <c r="L44" s="276"/>
      <c r="M44" s="277"/>
      <c r="N44" s="277"/>
      <c r="O44" s="277"/>
      <c r="P44" s="277"/>
    </row>
    <row r="46" spans="1:16" ht="12.75">
      <c r="A46" s="31"/>
      <c r="B46" s="43"/>
      <c r="C46" s="30" t="s">
        <v>509</v>
      </c>
      <c r="D46" s="348" t="s">
        <v>510</v>
      </c>
      <c r="E46" s="348"/>
      <c r="F46" s="348"/>
      <c r="G46" s="348"/>
      <c r="H46" s="348"/>
      <c r="I46" s="348"/>
      <c r="J46" s="348"/>
      <c r="K46" s="348"/>
      <c r="L46" s="348"/>
      <c r="M46" s="43"/>
      <c r="N46" s="349"/>
      <c r="O46" s="349"/>
      <c r="P46" s="349"/>
    </row>
    <row r="47" spans="1:16" ht="12.75">
      <c r="A47" s="31"/>
      <c r="B47" s="43"/>
      <c r="C47" s="30"/>
      <c r="D47" s="348" t="s">
        <v>511</v>
      </c>
      <c r="E47" s="348"/>
      <c r="F47" s="348"/>
      <c r="G47" s="348"/>
      <c r="H47" s="348"/>
      <c r="I47" s="348"/>
      <c r="J47" s="348"/>
      <c r="K47" s="348"/>
      <c r="L47" s="348"/>
      <c r="M47" s="43"/>
      <c r="N47" s="348"/>
      <c r="O47" s="348"/>
      <c r="P47" s="348"/>
    </row>
    <row r="48" spans="1:16" ht="5.25" customHeight="1">
      <c r="A48" s="31"/>
      <c r="B48" s="43"/>
      <c r="C48" s="30"/>
      <c r="D48" s="43"/>
      <c r="E48" s="43"/>
      <c r="F48" s="43"/>
      <c r="G48" s="43"/>
      <c r="H48" s="43"/>
      <c r="I48" s="43"/>
      <c r="J48" s="43"/>
      <c r="K48" s="43"/>
      <c r="L48" s="43"/>
      <c r="M48" s="43"/>
      <c r="N48" s="43"/>
      <c r="O48" s="43"/>
      <c r="P48" s="43"/>
    </row>
    <row r="49" spans="1:16" ht="5.25" customHeight="1">
      <c r="A49" s="31"/>
      <c r="B49" s="43"/>
      <c r="C49" s="30"/>
      <c r="D49" s="43"/>
      <c r="E49" s="43"/>
      <c r="F49" s="43"/>
      <c r="G49" s="43"/>
      <c r="H49" s="43"/>
      <c r="I49" s="43"/>
      <c r="J49" s="43"/>
      <c r="K49" s="43"/>
      <c r="L49" s="43"/>
      <c r="M49" s="43"/>
      <c r="N49" s="43"/>
      <c r="O49" s="43"/>
      <c r="P49" s="43"/>
    </row>
    <row r="50" spans="1:16" ht="12.75">
      <c r="A50" s="31"/>
      <c r="B50" s="43"/>
      <c r="C50" s="30" t="s">
        <v>519</v>
      </c>
      <c r="D50" s="348" t="s">
        <v>510</v>
      </c>
      <c r="E50" s="348"/>
      <c r="F50" s="348"/>
      <c r="G50" s="348"/>
      <c r="H50" s="348"/>
      <c r="I50" s="348"/>
      <c r="J50" s="348"/>
      <c r="K50" s="348"/>
      <c r="L50" s="348"/>
      <c r="M50" s="43"/>
      <c r="N50" s="349"/>
      <c r="O50" s="349"/>
      <c r="P50" s="349"/>
    </row>
    <row r="51" spans="1:16" ht="12.75">
      <c r="A51" s="31"/>
      <c r="B51" s="43"/>
      <c r="C51" s="30"/>
      <c r="D51" s="348" t="s">
        <v>511</v>
      </c>
      <c r="E51" s="348"/>
      <c r="F51" s="348"/>
      <c r="G51" s="348"/>
      <c r="H51" s="348"/>
      <c r="I51" s="348"/>
      <c r="J51" s="348"/>
      <c r="K51" s="348"/>
      <c r="L51" s="348"/>
      <c r="M51" s="43"/>
      <c r="N51" s="348"/>
      <c r="O51" s="348"/>
      <c r="P51" s="348"/>
    </row>
    <row r="131" ht="12.75">
      <c r="B131" s="34" t="s">
        <v>455</v>
      </c>
    </row>
  </sheetData>
  <sheetProtection/>
  <mergeCells count="48">
    <mergeCell ref="D51:F51"/>
    <mergeCell ref="G51:L51"/>
    <mergeCell ref="N51:P51"/>
    <mergeCell ref="D47:F47"/>
    <mergeCell ref="G47:L47"/>
    <mergeCell ref="N47:P47"/>
    <mergeCell ref="D50:F50"/>
    <mergeCell ref="G50:L50"/>
    <mergeCell ref="N50:P50"/>
    <mergeCell ref="A1:P1"/>
    <mergeCell ref="A2:P2"/>
    <mergeCell ref="D46:F46"/>
    <mergeCell ref="G46:L46"/>
    <mergeCell ref="N46:P46"/>
    <mergeCell ref="A16:P16"/>
    <mergeCell ref="A3:P3"/>
    <mergeCell ref="A4:B4"/>
    <mergeCell ref="C4:O4"/>
    <mergeCell ref="A5:B5"/>
    <mergeCell ref="C5:O5"/>
    <mergeCell ref="A6:B6"/>
    <mergeCell ref="C6:O6"/>
    <mergeCell ref="A7:B7"/>
    <mergeCell ref="C7:O7"/>
    <mergeCell ref="A8:B8"/>
    <mergeCell ref="C8:O8"/>
    <mergeCell ref="A9:K9"/>
    <mergeCell ref="A10:F10"/>
    <mergeCell ref="G10:H10"/>
    <mergeCell ref="I10:J10"/>
    <mergeCell ref="L10:M10"/>
    <mergeCell ref="N10:O10"/>
    <mergeCell ref="G11:H11"/>
    <mergeCell ref="I11:J11"/>
    <mergeCell ref="L11:M11"/>
    <mergeCell ref="N11:O11"/>
    <mergeCell ref="A12:E12"/>
    <mergeCell ref="H12:I12"/>
    <mergeCell ref="M12:N12"/>
    <mergeCell ref="A44:J44"/>
    <mergeCell ref="O13:P13"/>
    <mergeCell ref="A14:A15"/>
    <mergeCell ref="B14:B15"/>
    <mergeCell ref="C14:C15"/>
    <mergeCell ref="D14:D15"/>
    <mergeCell ref="E14:E15"/>
    <mergeCell ref="F14:K14"/>
    <mergeCell ref="L14:P14"/>
  </mergeCells>
  <printOptions horizontalCentered="1"/>
  <pageMargins left="0" right="0" top="0.7480314960629921" bottom="0.3937007874015748" header="0.31496062992125984" footer="0.31496062992125984"/>
  <pageSetup horizontalDpi="600" verticalDpi="600" orientation="landscape" paperSize="9" scale="95" r:id="rId1"/>
  <rowBreaks count="1" manualBreakCount="1">
    <brk id="3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 Foigts</dc:creator>
  <cp:keywords/>
  <dc:description/>
  <cp:lastModifiedBy>Kristine</cp:lastModifiedBy>
  <cp:lastPrinted>2016-09-13T13:45:11Z</cp:lastPrinted>
  <dcterms:created xsi:type="dcterms:W3CDTF">2008-10-28T09:53:56Z</dcterms:created>
  <dcterms:modified xsi:type="dcterms:W3CDTF">2018-02-15T15:42:41Z</dcterms:modified>
  <cp:category/>
  <cp:version/>
  <cp:contentType/>
  <cp:contentStatus/>
</cp:coreProperties>
</file>